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12840" windowHeight="7320" firstSheet="2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<sst xmlns="http://schemas.openxmlformats.org/spreadsheetml/2006/main" count="201" uniqueCount="81">
  <si>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</si>
  <si>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</si>
  <si>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</si>
  <si>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</si>
  <si>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</si>
  <si>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</si>
  <si>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</si>
  <si>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</si>
  <si>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</si>
  <si>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</si>
  <si>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</si>
  <si>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</si>
  <si>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</si>
  <si>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</si>
  <si>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</si>
  <si>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</si>
  <si>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</si>
  <si>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</si>
  <si>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</si>
  <si>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</si>
  <si>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</si>
  <si>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</si>
  <si>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</si>
  <si>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</si>
  <si>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</si>
  <si>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</si>
  <si>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</si>
  <si>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</si>
  <si>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</si>
  <si>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"A"</t>
  </si>
  <si>
    <t>"B"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</si>
  <si>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</si>
  <si>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</si>
  <si>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</si>
  <si>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</si>
  <si>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</si>
  <si>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</si>
  <si>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</si>
  <si>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</si>
  <si>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</si>
  <si>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</si>
  <si>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</si>
  <si>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</si>
  <si>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</si>
  <si>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</si>
  <si>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t>1.</t>
  </si>
  <si>
    <t>2.</t>
  </si>
  <si>
    <t>3.</t>
  </si>
  <si>
    <t>4.</t>
  </si>
  <si>
    <t>5.</t>
  </si>
  <si>
    <t>6.</t>
  </si>
  <si>
    <t>7.</t>
  </si>
  <si>
    <t>8.</t>
  </si>
  <si>
    <t>UKR</t>
  </si>
  <si>
    <t>УКР</t>
  </si>
  <si>
    <t>1991 ms</t>
  </si>
  <si>
    <t>BLR</t>
  </si>
  <si>
    <t>БЛР</t>
  </si>
  <si>
    <t>RUS</t>
  </si>
  <si>
    <t>РОС</t>
  </si>
  <si>
    <t>14</t>
  </si>
  <si>
    <t>15</t>
  </si>
  <si>
    <t>30</t>
  </si>
  <si>
    <t>42</t>
  </si>
  <si>
    <t>47</t>
  </si>
  <si>
    <t>NAKHAENKA Katsiaryna</t>
  </si>
  <si>
    <t>1991 cms</t>
  </si>
  <si>
    <t xml:space="preserve">Нахаенко Екатерина </t>
  </si>
  <si>
    <t>ZHIVKOVICH Smilyana</t>
  </si>
  <si>
    <t>SRB</t>
  </si>
  <si>
    <t>Жинкович Смиляна</t>
  </si>
  <si>
    <t>СРБ</t>
  </si>
  <si>
    <t>OSTAPIUK Mariia</t>
  </si>
  <si>
    <t>Остапюк Мария</t>
  </si>
  <si>
    <t>HARKOVA Mikena</t>
  </si>
  <si>
    <t>BGR</t>
  </si>
  <si>
    <t>Харкова Милена</t>
  </si>
  <si>
    <t>БОЛ</t>
  </si>
  <si>
    <t>RYZHOVA Ksenia</t>
  </si>
  <si>
    <t>Рыжова Ксения</t>
  </si>
  <si>
    <t>Weight category 52F   кg.                             Весовая категория 52 кг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</si>
</sst>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 Cyr"/>
      <family val="0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  <font>
      <sz val="10"/>
      <color indexed="9"/>
      <name val="Arial"/>
      <family val="0"/>
    </font>
    <font>
      <b/>
      <sz val="12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6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31" fillId="0" borderId="0" xfId="0" applyFont="1" applyAlignment="1">
      <alignment/>
    </xf>
    <xf numFmtId="0" fontId="0" fillId="0" borderId="0" xfId="0" applyAlignment="1">
      <alignment horizontal="right"/>
    </xf>
    <xf numFmtId="0" fontId="31" fillId="0" borderId="2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30" fillId="0" borderId="0" xfId="0" applyFont="1" applyAlignment="1">
      <alignment/>
    </xf>
    <xf numFmtId="0" fontId="35" fillId="0" borderId="0" xfId="0" applyFont="1" applyAlignment="1">
      <alignment/>
    </xf>
    <xf numFmtId="0" fontId="21" fillId="0" borderId="8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 wrapText="1"/>
    </xf>
    <xf numFmtId="0" fontId="18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left" vertical="center"/>
    </xf>
    <xf numFmtId="0" fontId="9" fillId="0" borderId="21" xfId="0" applyFont="1" applyBorder="1" applyAlignment="1">
      <alignment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14" fillId="0" borderId="24" xfId="0" applyFont="1" applyFill="1" applyBorder="1" applyAlignment="1">
      <alignment horizontal="left" vertical="center" wrapText="1"/>
    </xf>
    <xf numFmtId="16" fontId="10" fillId="0" borderId="16" xfId="0" applyNumberFormat="1" applyFont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left" vertical="center"/>
    </xf>
    <xf numFmtId="0" fontId="18" fillId="0" borderId="27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21" xfId="0" applyNumberFormat="1" applyFont="1" applyBorder="1" applyAlignment="1">
      <alignment vertical="center" wrapText="1"/>
    </xf>
    <xf numFmtId="49" fontId="0" fillId="0" borderId="21" xfId="0" applyNumberFormat="1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0" fontId="21" fillId="0" borderId="22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37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0" fillId="0" borderId="0" xfId="0" applyNumberFormat="1" applyBorder="1" applyAlignment="1">
      <alignment/>
    </xf>
    <xf numFmtId="0" fontId="25" fillId="0" borderId="8" xfId="0" applyFont="1" applyBorder="1" applyAlignment="1">
      <alignment horizontal="left" vertical="center" wrapText="1"/>
    </xf>
    <xf numFmtId="0" fontId="32" fillId="2" borderId="28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2" borderId="9" xfId="0" applyFont="1" applyFill="1" applyBorder="1" applyAlignment="1">
      <alignment horizontal="center" vertical="center"/>
    </xf>
    <xf numFmtId="0" fontId="0" fillId="0" borderId="29" xfId="15" applyFont="1" applyBorder="1" applyAlignment="1" applyProtection="1">
      <alignment horizontal="center" vertical="center" wrapText="1"/>
      <protection/>
    </xf>
    <xf numFmtId="0" fontId="33" fillId="0" borderId="0" xfId="0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2" fillId="3" borderId="9" xfId="0" applyFont="1" applyFill="1" applyBorder="1" applyAlignment="1">
      <alignment horizontal="center" vertical="center"/>
    </xf>
    <xf numFmtId="0" fontId="32" fillId="3" borderId="28" xfId="0" applyFont="1" applyFill="1" applyBorder="1" applyAlignment="1">
      <alignment horizontal="center" vertical="center"/>
    </xf>
    <xf numFmtId="0" fontId="32" fillId="3" borderId="34" xfId="0" applyFont="1" applyFill="1" applyBorder="1" applyAlignment="1">
      <alignment horizontal="center" vertical="center"/>
    </xf>
    <xf numFmtId="0" fontId="31" fillId="0" borderId="30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2" fillId="4" borderId="9" xfId="0" applyFont="1" applyFill="1" applyBorder="1" applyAlignment="1">
      <alignment horizontal="center" vertical="center"/>
    </xf>
    <xf numFmtId="0" fontId="32" fillId="4" borderId="28" xfId="0" applyFont="1" applyFill="1" applyBorder="1" applyAlignment="1">
      <alignment horizontal="center" vertical="center"/>
    </xf>
    <xf numFmtId="0" fontId="32" fillId="4" borderId="34" xfId="0" applyFont="1" applyFill="1" applyBorder="1" applyAlignment="1">
      <alignment horizontal="center" vertical="center"/>
    </xf>
    <xf numFmtId="0" fontId="30" fillId="5" borderId="35" xfId="15" applyFont="1" applyFill="1" applyBorder="1" applyAlignment="1" applyProtection="1">
      <alignment horizontal="center" vertical="center" wrapText="1"/>
      <protection/>
    </xf>
    <xf numFmtId="0" fontId="30" fillId="5" borderId="10" xfId="15" applyFont="1" applyFill="1" applyBorder="1" applyAlignment="1" applyProtection="1">
      <alignment horizontal="center" vertical="center" wrapText="1"/>
      <protection/>
    </xf>
    <xf numFmtId="0" fontId="30" fillId="5" borderId="36" xfId="15" applyFont="1" applyFill="1" applyBorder="1" applyAlignment="1" applyProtection="1">
      <alignment horizontal="center" vertical="center" wrapText="1"/>
      <protection/>
    </xf>
    <xf numFmtId="0" fontId="32" fillId="2" borderId="34" xfId="0" applyFont="1" applyFill="1" applyBorder="1" applyAlignment="1">
      <alignment horizontal="center" vertical="center"/>
    </xf>
    <xf numFmtId="0" fontId="40" fillId="4" borderId="0" xfId="15" applyFont="1" applyFill="1" applyBorder="1" applyAlignment="1">
      <alignment horizontal="center" vertical="center"/>
    </xf>
    <xf numFmtId="0" fontId="23" fillId="0" borderId="0" xfId="15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178" fontId="11" fillId="0" borderId="37" xfId="16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11" fillId="0" borderId="38" xfId="16" applyNumberFormat="1" applyFont="1" applyBorder="1" applyAlignment="1">
      <alignment horizontal="center" vertical="center" wrapText="1"/>
    </xf>
    <xf numFmtId="0" fontId="11" fillId="0" borderId="39" xfId="16" applyNumberFormat="1" applyFont="1" applyBorder="1" applyAlignment="1">
      <alignment horizontal="center" vertical="center" wrapText="1"/>
    </xf>
    <xf numFmtId="178" fontId="12" fillId="2" borderId="13" xfId="16" applyFont="1" applyFill="1" applyBorder="1" applyAlignment="1">
      <alignment horizontal="center" vertical="center" wrapText="1"/>
    </xf>
    <xf numFmtId="178" fontId="12" fillId="2" borderId="37" xfId="16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178" fontId="12" fillId="4" borderId="25" xfId="16" applyFont="1" applyFill="1" applyBorder="1" applyAlignment="1">
      <alignment horizontal="center" vertical="center" wrapText="1"/>
    </xf>
    <xf numFmtId="178" fontId="12" fillId="4" borderId="37" xfId="16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178" fontId="11" fillId="0" borderId="42" xfId="16" applyFont="1" applyBorder="1" applyAlignment="1">
      <alignment horizontal="center" vertical="center" wrapText="1"/>
    </xf>
    <xf numFmtId="178" fontId="11" fillId="0" borderId="43" xfId="16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4" fillId="0" borderId="0" xfId="15" applyNumberFormat="1" applyFont="1" applyAlignment="1">
      <alignment horizontal="center" vertical="center" wrapText="1"/>
    </xf>
    <xf numFmtId="0" fontId="24" fillId="0" borderId="0" xfId="0" applyNumberFormat="1" applyFont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5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36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35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36" xfId="15" applyNumberFormat="1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25" xfId="15" applyFont="1" applyBorder="1" applyAlignment="1">
      <alignment horizontal="left" vertical="center" wrapText="1"/>
    </xf>
    <xf numFmtId="0" fontId="13" fillId="0" borderId="25" xfId="15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0" fillId="0" borderId="46" xfId="15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0" fillId="0" borderId="46" xfId="15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0" fillId="0" borderId="16" xfId="15" applyFont="1" applyBorder="1" applyAlignment="1">
      <alignment horizontal="left" vertical="center" wrapText="1"/>
    </xf>
    <xf numFmtId="0" fontId="0" fillId="0" borderId="16" xfId="15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5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49" fontId="13" fillId="0" borderId="45" xfId="0" applyNumberFormat="1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13" fillId="0" borderId="48" xfId="1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/>
    </xf>
    <xf numFmtId="0" fontId="6" fillId="0" borderId="47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/>
    </xf>
    <xf numFmtId="0" fontId="38" fillId="0" borderId="4" xfId="0" applyFont="1" applyBorder="1" applyAlignment="1">
      <alignment horizontal="left" vertical="center" wrapText="1"/>
    </xf>
    <xf numFmtId="0" fontId="38" fillId="0" borderId="39" xfId="0" applyFont="1" applyBorder="1" applyAlignment="1">
      <alignment horizontal="left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9" fillId="7" borderId="8" xfId="0" applyNumberFormat="1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/>
    </xf>
    <xf numFmtId="0" fontId="9" fillId="7" borderId="9" xfId="0" applyNumberFormat="1" applyFont="1" applyFill="1" applyBorder="1" applyAlignment="1">
      <alignment horizontal="center" vertical="center"/>
    </xf>
    <xf numFmtId="0" fontId="9" fillId="7" borderId="33" xfId="0" applyNumberFormat="1" applyFont="1" applyFill="1" applyBorder="1" applyAlignment="1">
      <alignment horizontal="center" vertical="center"/>
    </xf>
    <xf numFmtId="0" fontId="9" fillId="7" borderId="34" xfId="0" applyNumberFormat="1" applyFont="1" applyFill="1" applyBorder="1" applyAlignment="1">
      <alignment horizontal="center" vertical="center"/>
    </xf>
    <xf numFmtId="0" fontId="9" fillId="7" borderId="32" xfId="0" applyNumberFormat="1" applyFont="1" applyFill="1" applyBorder="1" applyAlignment="1">
      <alignment horizontal="center" vertical="center"/>
    </xf>
    <xf numFmtId="0" fontId="9" fillId="6" borderId="8" xfId="0" applyNumberFormat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3" fillId="8" borderId="35" xfId="15" applyNumberFormat="1" applyFont="1" applyFill="1" applyBorder="1" applyAlignment="1">
      <alignment horizontal="center" vertical="center" wrapText="1"/>
    </xf>
    <xf numFmtId="0" fontId="3" fillId="8" borderId="10" xfId="15" applyNumberFormat="1" applyFont="1" applyFill="1" applyBorder="1" applyAlignment="1">
      <alignment horizontal="center" vertical="center" wrapText="1"/>
    </xf>
    <xf numFmtId="0" fontId="3" fillId="8" borderId="36" xfId="15" applyNumberFormat="1" applyFont="1" applyFill="1" applyBorder="1" applyAlignment="1">
      <alignment horizontal="center" vertical="center" wrapText="1"/>
    </xf>
    <xf numFmtId="0" fontId="4" fillId="0" borderId="35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36" xfId="15" applyNumberFormat="1" applyFont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34" fillId="0" borderId="35" xfId="15" applyNumberFormat="1" applyFont="1" applyFill="1" applyBorder="1" applyAlignment="1">
      <alignment horizontal="center" vertical="center" wrapText="1"/>
    </xf>
    <xf numFmtId="0" fontId="34" fillId="0" borderId="10" xfId="15" applyNumberFormat="1" applyFont="1" applyFill="1" applyBorder="1" applyAlignment="1">
      <alignment horizontal="center" vertical="center" wrapText="1"/>
    </xf>
    <xf numFmtId="0" fontId="34" fillId="0" borderId="36" xfId="15" applyNumberFormat="1" applyFont="1" applyFill="1" applyBorder="1" applyAlignment="1">
      <alignment horizontal="center" vertical="center" wrapText="1"/>
    </xf>
    <xf numFmtId="0" fontId="23" fillId="0" borderId="0" xfId="15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4" fillId="0" borderId="0" xfId="0" applyFont="1" applyAlignment="1">
      <alignment/>
    </xf>
    <xf numFmtId="0" fontId="34" fillId="0" borderId="0" xfId="0" applyFont="1" applyAlignment="1">
      <alignment horizontal="center"/>
    </xf>
    <xf numFmtId="0" fontId="6" fillId="7" borderId="38" xfId="0" applyFont="1" applyFill="1" applyBorder="1" applyAlignment="1">
      <alignment horizontal="center" vertical="center" wrapText="1"/>
    </xf>
    <xf numFmtId="0" fontId="15" fillId="7" borderId="47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 wrapText="1"/>
    </xf>
    <xf numFmtId="0" fontId="15" fillId="6" borderId="47" xfId="0" applyFont="1" applyFill="1" applyBorder="1" applyAlignment="1">
      <alignment horizontal="center" vertical="center"/>
    </xf>
    <xf numFmtId="0" fontId="9" fillId="5" borderId="8" xfId="0" applyNumberFormat="1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6" fillId="5" borderId="38" xfId="0" applyFont="1" applyFill="1" applyBorder="1" applyAlignment="1">
      <alignment horizontal="center" vertical="center" wrapText="1"/>
    </xf>
    <xf numFmtId="0" fontId="15" fillId="5" borderId="47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38100</xdr:rowOff>
    </xdr:from>
    <xdr:to>
      <xdr:col>1</xdr:col>
      <xdr:colOff>1009650</xdr:colOff>
      <xdr:row>0</xdr:row>
      <xdr:rowOff>714375</xdr:rowOff>
    </xdr:to>
    <xdr:grpSp>
      <xdr:nvGrpSpPr>
        <xdr:cNvPr id="1" name="Group 3"/>
        <xdr:cNvGrpSpPr>
          <a:grpSpLocks/>
        </xdr:cNvGrpSpPr>
      </xdr:nvGrpSpPr>
      <xdr:grpSpPr>
        <a:xfrm>
          <a:off x="85725" y="38100"/>
          <a:ext cx="1343025" cy="676275"/>
          <a:chOff x="9" y="4"/>
          <a:chExt cx="141" cy="71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l="14768" r="11384"/>
          <a:stretch>
            <a:fillRect/>
          </a:stretch>
        </xdr:blipFill>
        <xdr:spPr>
          <a:xfrm>
            <a:off x="70" y="4"/>
            <a:ext cx="80" cy="7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" y="9"/>
            <a:ext cx="63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885825</xdr:colOff>
      <xdr:row>32</xdr:row>
      <xdr:rowOff>0</xdr:rowOff>
    </xdr:from>
    <xdr:to>
      <xdr:col>5</xdr:col>
      <xdr:colOff>238125</xdr:colOff>
      <xdr:row>35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1217" t="29072" r="16069" b="24163"/>
        <a:stretch>
          <a:fillRect/>
        </a:stretch>
      </xdr:blipFill>
      <xdr:spPr>
        <a:xfrm>
          <a:off x="1304925" y="7581900"/>
          <a:ext cx="1743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1181100</xdr:colOff>
      <xdr:row>35</xdr:row>
      <xdr:rowOff>28575</xdr:rowOff>
    </xdr:from>
    <xdr:to>
      <xdr:col>4</xdr:col>
      <xdr:colOff>161925</xdr:colOff>
      <xdr:row>41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00200" y="8134350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87;&#1077;&#1088;-&#1074;&#1086;%20&#1045;&#1074;&#1088;&#1086;&#1087;&#1099;%202011%20&#1055;&#1088;&#1072;&#1075;&#1072;\&#1102;&#1085;&#1080;&#1086;&#1088;&#1099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    </cell>
        </row>
        <row r="3">
          <cell r="A3" t="str">
            <v>April, 14 -18      Prague (Czechia)                                                                                                                 14-18 апреля 2011 г.             Прага (Чехия)</v>
          </cell>
        </row>
        <row r="8">
          <cell r="A8" t="str">
            <v>Chiaf referee</v>
          </cell>
          <cell r="G8" t="str">
            <v>V. Bukhval</v>
          </cell>
          <cell r="I8" t="str">
            <v>В. Бухвал </v>
          </cell>
        </row>
        <row r="9">
          <cell r="A9" t="str">
            <v>Гл. судья</v>
          </cell>
          <cell r="G9" t="str">
            <v>/BLR/</v>
          </cell>
          <cell r="I9" t="str">
            <v>/БЛР/</v>
          </cell>
        </row>
        <row r="10">
          <cell r="A10" t="str">
            <v>Chiaf  secretary</v>
          </cell>
          <cell r="G10" t="str">
            <v>N. Glushkova</v>
          </cell>
          <cell r="I10" t="str">
            <v>Н. Глушкова</v>
          </cell>
        </row>
        <row r="11">
          <cell r="A11" t="str">
            <v>Гл. секретарь</v>
          </cell>
          <cell r="G11" t="str">
            <v>/RUS/</v>
          </cell>
          <cell r="I11" t="str">
            <v>/РОС/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23">
      <selection activeCell="A1" sqref="A1:H40"/>
    </sheetView>
  </sheetViews>
  <sheetFormatPr defaultColWidth="9.140625" defaultRowHeight="12.75"/>
  <sheetData>
    <row r="1" spans="1:8" ht="15.75" thickBot="1">
      <c r="A1" s="151" t="str">
        <f>'[1]реквизиты'!$A$2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1" s="152"/>
      <c r="C1" s="152"/>
      <c r="D1" s="152"/>
      <c r="E1" s="152"/>
      <c r="F1" s="152"/>
      <c r="G1" s="152"/>
      <c r="H1" s="153"/>
    </row>
    <row r="2" spans="1:8" ht="12.75">
      <c r="A2" s="131" t="str">
        <f>'[1]реквизиты'!$A$3</f>
        <v>April, 14 -18      Prague (Czechia)                                                                                                                 14-18 апреля 2011 г.             Прага (Чехия)</v>
      </c>
      <c r="B2" s="131"/>
      <c r="C2" s="131"/>
      <c r="D2" s="131"/>
      <c r="E2" s="131"/>
      <c r="F2" s="131"/>
      <c r="G2" s="131"/>
      <c r="H2" s="131"/>
    </row>
    <row r="3" spans="1:8" ht="18">
      <c r="A3" s="129" t="s">
        <v>41</v>
      </c>
      <c r="B3" s="129"/>
      <c r="C3" s="129"/>
      <c r="D3" s="129"/>
      <c r="E3" s="129"/>
      <c r="F3" s="129"/>
      <c r="G3" s="129"/>
      <c r="H3" s="129"/>
    </row>
    <row r="4" spans="1:8" ht="15.75">
      <c r="A4" s="155" t="str">
        <f>'пр.взв.'!A4</f>
        <v>Weight category 52F   кg.                             Весовая категория 52 кг</v>
      </c>
      <c r="B4" s="155"/>
      <c r="C4" s="155"/>
      <c r="D4" s="155"/>
      <c r="E4" s="155"/>
      <c r="F4" s="155"/>
      <c r="G4" s="155"/>
      <c r="H4" s="155"/>
    </row>
    <row r="5" spans="1:8" ht="18.75" thickBot="1">
      <c r="A5" s="75"/>
      <c r="B5" s="75"/>
      <c r="C5" s="75"/>
      <c r="D5" s="75"/>
      <c r="E5" s="75"/>
      <c r="F5" s="75"/>
      <c r="G5" s="75"/>
      <c r="H5" s="75"/>
    </row>
    <row r="6" spans="1:10" ht="18" customHeight="1">
      <c r="A6" s="130" t="s">
        <v>35</v>
      </c>
      <c r="B6" s="147" t="str">
        <f>VLOOKUP(J6,'пр.взв.'!B7:F22,2,FALSE)</f>
        <v>ZHIVKOVICH Smilyana</v>
      </c>
      <c r="C6" s="147"/>
      <c r="D6" s="147"/>
      <c r="E6" s="147"/>
      <c r="F6" s="147"/>
      <c r="G6" s="147"/>
      <c r="H6" s="139">
        <f>VLOOKUP(J6,'пр.взв.'!B7:F22,3,FALSE)</f>
        <v>1991</v>
      </c>
      <c r="I6" s="75"/>
      <c r="J6" s="76">
        <f>'пр.хода'!I13</f>
        <v>2</v>
      </c>
    </row>
    <row r="7" spans="1:10" ht="18" customHeight="1">
      <c r="A7" s="128"/>
      <c r="B7" s="132" t="str">
        <f>VLOOKUP(J7,'пр.взв.'!B8:F23,2,FALSE)</f>
        <v>Жинкович Смиляна</v>
      </c>
      <c r="C7" s="132"/>
      <c r="D7" s="132"/>
      <c r="E7" s="132"/>
      <c r="F7" s="132"/>
      <c r="G7" s="132"/>
      <c r="H7" s="146"/>
      <c r="I7" s="75"/>
      <c r="J7" s="76" t="s">
        <v>46</v>
      </c>
    </row>
    <row r="8" spans="1:10" ht="18" customHeight="1">
      <c r="A8" s="128"/>
      <c r="B8" s="133" t="str">
        <f>VLOOKUP(J6,'пр.взв.'!B7:F22,4,FALSE)</f>
        <v>SRB</v>
      </c>
      <c r="C8" s="133"/>
      <c r="D8" s="133"/>
      <c r="E8" s="133"/>
      <c r="F8" s="133"/>
      <c r="G8" s="133"/>
      <c r="H8" s="134"/>
      <c r="I8" s="75"/>
      <c r="J8" s="76"/>
    </row>
    <row r="9" spans="1:10" ht="18.75" customHeight="1" thickBot="1">
      <c r="A9" s="154"/>
      <c r="B9" s="135" t="str">
        <f>VLOOKUP(J7,'пр.взв.'!B8:F23,4,FALSE)</f>
        <v>СРБ</v>
      </c>
      <c r="C9" s="135"/>
      <c r="D9" s="135"/>
      <c r="E9" s="135"/>
      <c r="F9" s="135"/>
      <c r="G9" s="135"/>
      <c r="H9" s="136"/>
      <c r="I9" s="75"/>
      <c r="J9" s="76"/>
    </row>
    <row r="10" spans="1:10" ht="18.75" thickBot="1">
      <c r="A10" s="75"/>
      <c r="B10" s="75"/>
      <c r="C10" s="75"/>
      <c r="D10" s="75"/>
      <c r="E10" s="75"/>
      <c r="F10" s="75"/>
      <c r="G10" s="75"/>
      <c r="H10" s="75"/>
      <c r="I10" s="75"/>
      <c r="J10" s="76"/>
    </row>
    <row r="11" spans="1:10" ht="18" customHeight="1">
      <c r="A11" s="148" t="s">
        <v>36</v>
      </c>
      <c r="B11" s="147" t="str">
        <f>VLOOKUP(J11,'пр.взв.'!B2:F27,2,FALSE)</f>
        <v>OSTAPIUK Mariia</v>
      </c>
      <c r="C11" s="147"/>
      <c r="D11" s="147"/>
      <c r="E11" s="147"/>
      <c r="F11" s="147"/>
      <c r="G11" s="147"/>
      <c r="H11" s="139">
        <f>VLOOKUP(J11,'пр.взв.'!B2:F27,3,FALSE)</f>
        <v>1991</v>
      </c>
      <c r="I11" s="75"/>
      <c r="J11" s="76">
        <v>3</v>
      </c>
    </row>
    <row r="12" spans="1:10" ht="18" customHeight="1">
      <c r="A12" s="149"/>
      <c r="B12" s="132" t="str">
        <f>VLOOKUP(J12,'пр.взв.'!B3:F28,2,FALSE)</f>
        <v>Остапюк Мария</v>
      </c>
      <c r="C12" s="132"/>
      <c r="D12" s="132"/>
      <c r="E12" s="132"/>
      <c r="F12" s="132"/>
      <c r="G12" s="132"/>
      <c r="H12" s="146"/>
      <c r="I12" s="75"/>
      <c r="J12" s="76" t="s">
        <v>47</v>
      </c>
    </row>
    <row r="13" spans="1:10" ht="18" customHeight="1">
      <c r="A13" s="149"/>
      <c r="B13" s="133" t="str">
        <f>VLOOKUP(J11,'пр.взв.'!B2:F27,4,FALSE)</f>
        <v>UKR</v>
      </c>
      <c r="C13" s="133"/>
      <c r="D13" s="133"/>
      <c r="E13" s="133"/>
      <c r="F13" s="133"/>
      <c r="G13" s="133"/>
      <c r="H13" s="134"/>
      <c r="I13" s="75"/>
      <c r="J13" s="76"/>
    </row>
    <row r="14" spans="1:10" ht="18.75" customHeight="1" thickBot="1">
      <c r="A14" s="150"/>
      <c r="B14" s="135" t="str">
        <f>VLOOKUP(J12,'пр.взв.'!B3:F28,4,FALSE)</f>
        <v>УКР</v>
      </c>
      <c r="C14" s="135"/>
      <c r="D14" s="135"/>
      <c r="E14" s="135"/>
      <c r="F14" s="135"/>
      <c r="G14" s="135"/>
      <c r="H14" s="136"/>
      <c r="I14" s="75"/>
      <c r="J14" s="76"/>
    </row>
    <row r="15" spans="1:10" ht="18.75" thickBot="1">
      <c r="A15" s="75"/>
      <c r="B15" s="75"/>
      <c r="C15" s="75"/>
      <c r="D15" s="75"/>
      <c r="E15" s="75"/>
      <c r="F15" s="75"/>
      <c r="G15" s="75"/>
      <c r="H15" s="75"/>
      <c r="I15" s="75"/>
      <c r="J15" s="76"/>
    </row>
    <row r="16" spans="1:10" ht="18" customHeight="1">
      <c r="A16" s="143" t="s">
        <v>37</v>
      </c>
      <c r="B16" s="147" t="str">
        <f>VLOOKUP(J16,'пр.взв.'!B1:F32,2,FALSE)</f>
        <v>NAKHAENKA Katsiaryna</v>
      </c>
      <c r="C16" s="147"/>
      <c r="D16" s="147"/>
      <c r="E16" s="147"/>
      <c r="F16" s="147"/>
      <c r="G16" s="147"/>
      <c r="H16" s="139" t="str">
        <f>VLOOKUP(J16,'пр.взв.'!B1:F32,3,FALSE)</f>
        <v>1991 cms</v>
      </c>
      <c r="I16" s="75"/>
      <c r="J16" s="76">
        <f>'пр.хода'!C28</f>
        <v>1</v>
      </c>
    </row>
    <row r="17" spans="1:10" ht="18" customHeight="1">
      <c r="A17" s="144"/>
      <c r="B17" s="132" t="str">
        <f>VLOOKUP(J17,'пр.взв.'!B2:F33,2,FALSE)</f>
        <v>Нахаенко Екатерина </v>
      </c>
      <c r="C17" s="132"/>
      <c r="D17" s="132"/>
      <c r="E17" s="132"/>
      <c r="F17" s="132"/>
      <c r="G17" s="132"/>
      <c r="H17" s="146"/>
      <c r="I17" s="75"/>
      <c r="J17" s="76" t="s">
        <v>45</v>
      </c>
    </row>
    <row r="18" spans="1:10" ht="18" customHeight="1">
      <c r="A18" s="144"/>
      <c r="B18" s="133" t="str">
        <f>VLOOKUP(J16,'пр.взв.'!B1:F32,4,FALSE)</f>
        <v>BLR</v>
      </c>
      <c r="C18" s="133"/>
      <c r="D18" s="133"/>
      <c r="E18" s="133"/>
      <c r="F18" s="133"/>
      <c r="G18" s="133"/>
      <c r="H18" s="134"/>
      <c r="I18" s="75"/>
      <c r="J18" s="76"/>
    </row>
    <row r="19" spans="1:10" ht="18.75" customHeight="1" thickBot="1">
      <c r="A19" s="145"/>
      <c r="B19" s="135" t="str">
        <f>VLOOKUP(J17,'пр.взв.'!B2:F33,4,FALSE)</f>
        <v>БЛР</v>
      </c>
      <c r="C19" s="135"/>
      <c r="D19" s="135"/>
      <c r="E19" s="135"/>
      <c r="F19" s="135"/>
      <c r="G19" s="135"/>
      <c r="H19" s="136"/>
      <c r="I19" s="75"/>
      <c r="J19" s="76"/>
    </row>
    <row r="20" spans="1:10" ht="18.75" thickBot="1">
      <c r="A20" s="75"/>
      <c r="B20" s="75"/>
      <c r="C20" s="75"/>
      <c r="D20" s="75"/>
      <c r="E20" s="75"/>
      <c r="F20" s="75"/>
      <c r="G20" s="75"/>
      <c r="H20" s="75"/>
      <c r="I20" s="75"/>
      <c r="J20" s="76"/>
    </row>
    <row r="21" spans="1:10" ht="18" customHeight="1">
      <c r="A21" s="143" t="s">
        <v>37</v>
      </c>
      <c r="B21" s="147" t="str">
        <f>VLOOKUP(J21,'пр.взв.'!B2:F37,2,FALSE)</f>
        <v>HARKOVA Mikena</v>
      </c>
      <c r="C21" s="147"/>
      <c r="D21" s="147"/>
      <c r="E21" s="147"/>
      <c r="F21" s="147"/>
      <c r="G21" s="147"/>
      <c r="H21" s="139">
        <f>VLOOKUP(J21,'пр.взв.'!B2:F37,3,FALSE)</f>
        <v>1991</v>
      </c>
      <c r="I21" s="75"/>
      <c r="J21" s="76">
        <f>'пр.хода'!J28</f>
        <v>4</v>
      </c>
    </row>
    <row r="22" spans="1:10" ht="18" customHeight="1">
      <c r="A22" s="144"/>
      <c r="B22" s="132" t="str">
        <f>VLOOKUP(J22,'пр.взв.'!B3:F38,2,FALSE)</f>
        <v>Харкова Милена</v>
      </c>
      <c r="C22" s="132"/>
      <c r="D22" s="132"/>
      <c r="E22" s="132"/>
      <c r="F22" s="132"/>
      <c r="G22" s="132"/>
      <c r="H22" s="146"/>
      <c r="I22" s="75"/>
      <c r="J22" s="76" t="s">
        <v>48</v>
      </c>
    </row>
    <row r="23" spans="1:9" ht="18" customHeight="1">
      <c r="A23" s="144"/>
      <c r="B23" s="133" t="str">
        <f>VLOOKUP(J21,'пр.взв.'!B2:F37,4,FALSE)</f>
        <v>BGR</v>
      </c>
      <c r="C23" s="133"/>
      <c r="D23" s="133"/>
      <c r="E23" s="133"/>
      <c r="F23" s="133"/>
      <c r="G23" s="133"/>
      <c r="H23" s="134"/>
      <c r="I23" s="75"/>
    </row>
    <row r="24" spans="1:9" ht="18.75" customHeight="1" thickBot="1">
      <c r="A24" s="145"/>
      <c r="B24" s="135" t="str">
        <f>VLOOKUP(J22,'пр.взв.'!B3:F38,4,FALSE)</f>
        <v>БОЛ</v>
      </c>
      <c r="C24" s="135"/>
      <c r="D24" s="135"/>
      <c r="E24" s="135"/>
      <c r="F24" s="135"/>
      <c r="G24" s="135"/>
      <c r="H24" s="136"/>
      <c r="I24" s="75"/>
    </row>
    <row r="25" spans="1:8" ht="18">
      <c r="A25" s="75"/>
      <c r="B25" s="75"/>
      <c r="C25" s="75"/>
      <c r="D25" s="75"/>
      <c r="E25" s="75"/>
      <c r="F25" s="75"/>
      <c r="G25" s="75"/>
      <c r="H25" s="75"/>
    </row>
    <row r="26" spans="1:8" ht="18">
      <c r="A26" s="75" t="s">
        <v>42</v>
      </c>
      <c r="B26" s="75"/>
      <c r="C26" s="75"/>
      <c r="D26" s="75"/>
      <c r="E26" s="75"/>
      <c r="F26" s="75"/>
      <c r="G26" s="75"/>
      <c r="H26" s="75"/>
    </row>
    <row r="27" ht="13.5" thickBot="1"/>
    <row r="28" spans="1:8" ht="12.75">
      <c r="A28" s="137"/>
      <c r="B28" s="138"/>
      <c r="C28" s="138"/>
      <c r="D28" s="138"/>
      <c r="E28" s="138"/>
      <c r="F28" s="138"/>
      <c r="G28" s="138"/>
      <c r="H28" s="139"/>
    </row>
    <row r="29" spans="1:8" ht="13.5" thickBot="1">
      <c r="A29" s="140"/>
      <c r="B29" s="141"/>
      <c r="C29" s="141"/>
      <c r="D29" s="141"/>
      <c r="E29" s="141"/>
      <c r="F29" s="141"/>
      <c r="G29" s="141"/>
      <c r="H29" s="142"/>
    </row>
    <row r="32" spans="1:8" ht="18">
      <c r="A32" s="75" t="s">
        <v>43</v>
      </c>
      <c r="B32" s="75"/>
      <c r="C32" s="75"/>
      <c r="D32" s="75"/>
      <c r="E32" s="75"/>
      <c r="F32" s="75"/>
      <c r="G32" s="75"/>
      <c r="H32" s="75"/>
    </row>
    <row r="33" spans="1:8" ht="18">
      <c r="A33" s="75"/>
      <c r="B33" s="75"/>
      <c r="C33" s="75"/>
      <c r="D33" s="75"/>
      <c r="E33" s="75"/>
      <c r="F33" s="75"/>
      <c r="G33" s="75"/>
      <c r="H33" s="75"/>
    </row>
    <row r="34" spans="1:8" ht="18">
      <c r="A34" s="75"/>
      <c r="B34" s="75"/>
      <c r="C34" s="75"/>
      <c r="D34" s="75"/>
      <c r="E34" s="75"/>
      <c r="F34" s="75"/>
      <c r="G34" s="75"/>
      <c r="H34" s="75"/>
    </row>
    <row r="35" spans="1:8" ht="18">
      <c r="A35" s="77"/>
      <c r="B35" s="77"/>
      <c r="C35" s="77"/>
      <c r="D35" s="77"/>
      <c r="E35" s="77"/>
      <c r="F35" s="77"/>
      <c r="G35" s="77"/>
      <c r="H35" s="77"/>
    </row>
    <row r="36" spans="1:8" ht="18">
      <c r="A36" s="78"/>
      <c r="B36" s="78"/>
      <c r="C36" s="78"/>
      <c r="D36" s="78"/>
      <c r="E36" s="78"/>
      <c r="F36" s="78"/>
      <c r="G36" s="78"/>
      <c r="H36" s="78"/>
    </row>
    <row r="37" spans="1:8" ht="18">
      <c r="A37" s="77"/>
      <c r="B37" s="77"/>
      <c r="C37" s="77"/>
      <c r="D37" s="77"/>
      <c r="E37" s="77"/>
      <c r="F37" s="77"/>
      <c r="G37" s="77"/>
      <c r="H37" s="77"/>
    </row>
    <row r="38" spans="1:8" ht="18">
      <c r="A38" s="79"/>
      <c r="B38" s="79"/>
      <c r="C38" s="79"/>
      <c r="D38" s="79"/>
      <c r="E38" s="79"/>
      <c r="F38" s="79"/>
      <c r="G38" s="79"/>
      <c r="H38" s="79"/>
    </row>
    <row r="39" spans="1:8" ht="18">
      <c r="A39" s="77"/>
      <c r="B39" s="77"/>
      <c r="C39" s="77"/>
      <c r="D39" s="77"/>
      <c r="E39" s="77"/>
      <c r="F39" s="77"/>
      <c r="G39" s="77"/>
      <c r="H39" s="77"/>
    </row>
    <row r="40" spans="1:8" ht="18">
      <c r="A40" s="79"/>
      <c r="B40" s="79"/>
      <c r="C40" s="79"/>
      <c r="D40" s="79"/>
      <c r="E40" s="79"/>
      <c r="F40" s="79"/>
      <c r="G40" s="79"/>
      <c r="H40" s="79"/>
    </row>
  </sheetData>
  <mergeCells count="29">
    <mergeCell ref="A1:H1"/>
    <mergeCell ref="A2:H2"/>
    <mergeCell ref="A3:H3"/>
    <mergeCell ref="A6:A9"/>
    <mergeCell ref="H6:H7"/>
    <mergeCell ref="A4:H4"/>
    <mergeCell ref="B6:G6"/>
    <mergeCell ref="B7:G7"/>
    <mergeCell ref="B8:H8"/>
    <mergeCell ref="B9:H9"/>
    <mergeCell ref="A11:A14"/>
    <mergeCell ref="H11:H12"/>
    <mergeCell ref="B13:H13"/>
    <mergeCell ref="B14:H14"/>
    <mergeCell ref="B11:G11"/>
    <mergeCell ref="B12:G12"/>
    <mergeCell ref="A16:A19"/>
    <mergeCell ref="H16:H17"/>
    <mergeCell ref="B16:G16"/>
    <mergeCell ref="B17:G17"/>
    <mergeCell ref="B18:H18"/>
    <mergeCell ref="B19:H19"/>
    <mergeCell ref="B22:G22"/>
    <mergeCell ref="B23:H23"/>
    <mergeCell ref="B24:H24"/>
    <mergeCell ref="A28:H29"/>
    <mergeCell ref="A21:A24"/>
    <mergeCell ref="H21:H22"/>
    <mergeCell ref="B21:G2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A1" sqref="A1:K26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56" t="s">
        <v>26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39.75" customHeight="1">
      <c r="A2" s="303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</row>
    <row r="3" spans="1:11" ht="18" customHeight="1">
      <c r="A3" s="184" t="str">
        <f>'пр.взв.'!A4</f>
        <v>Weight category 52F   кg.                             Весовая категория 52 кг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1" ht="27.75" customHeight="1" hidden="1" thickBot="1">
      <c r="A4" s="158" t="s">
        <v>38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</row>
    <row r="5" spans="1:11" ht="21" customHeight="1" hidden="1" thickBot="1">
      <c r="A5" s="58" t="s">
        <v>13</v>
      </c>
      <c r="B5" s="45" t="s">
        <v>6</v>
      </c>
      <c r="C5" s="47" t="s">
        <v>14</v>
      </c>
      <c r="D5" s="45" t="s">
        <v>7</v>
      </c>
      <c r="E5" s="48" t="s">
        <v>8</v>
      </c>
      <c r="F5" s="44" t="s">
        <v>15</v>
      </c>
      <c r="G5" s="49" t="s">
        <v>39</v>
      </c>
      <c r="H5" s="49" t="s">
        <v>18</v>
      </c>
      <c r="I5" s="49" t="s">
        <v>19</v>
      </c>
      <c r="J5" s="47" t="s">
        <v>40</v>
      </c>
      <c r="K5" s="49" t="s">
        <v>20</v>
      </c>
    </row>
    <row r="6" spans="1:11" ht="19.5" customHeight="1" hidden="1">
      <c r="A6" s="161">
        <v>1</v>
      </c>
      <c r="B6" s="164">
        <f>'пр.хода'!A26</f>
        <v>0</v>
      </c>
      <c r="C6" s="166" t="s">
        <v>21</v>
      </c>
      <c r="D6" s="168" t="e">
        <f>VLOOKUP(B6,'пр.взв.'!B7:E22,2,FALSE)</f>
        <v>#N/A</v>
      </c>
      <c r="E6" s="179" t="e">
        <f>VLOOKUP(B6,'пр.взв.'!B7:E22,3,FALSE)</f>
        <v>#N/A</v>
      </c>
      <c r="F6" s="186" t="e">
        <f>VLOOKUP(B6,'пр.взв.'!B7:E22,4,FALSE)</f>
        <v>#N/A</v>
      </c>
      <c r="G6" s="177"/>
      <c r="H6" s="159"/>
      <c r="I6" s="177"/>
      <c r="J6" s="159"/>
      <c r="K6" s="59" t="s">
        <v>24</v>
      </c>
    </row>
    <row r="7" spans="1:11" ht="19.5" customHeight="1" hidden="1" thickBot="1">
      <c r="A7" s="162"/>
      <c r="B7" s="165"/>
      <c r="C7" s="167"/>
      <c r="D7" s="169"/>
      <c r="E7" s="174"/>
      <c r="F7" s="181"/>
      <c r="G7" s="176"/>
      <c r="H7" s="160"/>
      <c r="I7" s="176"/>
      <c r="J7" s="160"/>
      <c r="K7" s="60" t="s">
        <v>2</v>
      </c>
    </row>
    <row r="8" spans="1:11" ht="19.5" customHeight="1" hidden="1">
      <c r="A8" s="162"/>
      <c r="B8" s="164">
        <f>'пр.хода'!A30</f>
        <v>0</v>
      </c>
      <c r="C8" s="171" t="s">
        <v>22</v>
      </c>
      <c r="D8" s="182" t="e">
        <f>VLOOKUP(B8,'пр.взв.'!B7:E22,2,FALSE)</f>
        <v>#N/A</v>
      </c>
      <c r="E8" s="173" t="e">
        <f>VLOOKUP(B8,'пр.взв.'!B7:E22,3,FALSE)</f>
        <v>#N/A</v>
      </c>
      <c r="F8" s="180" t="e">
        <f>VLOOKUP(B8,'пр.взв.'!B7:E22,4,FALSE)</f>
        <v>#N/A</v>
      </c>
      <c r="G8" s="175"/>
      <c r="H8" s="159"/>
      <c r="I8" s="177"/>
      <c r="J8" s="159"/>
      <c r="K8" s="60" t="s">
        <v>25</v>
      </c>
    </row>
    <row r="9" spans="1:11" ht="19.5" customHeight="1" hidden="1" thickBot="1">
      <c r="A9" s="163"/>
      <c r="B9" s="165"/>
      <c r="C9" s="172"/>
      <c r="D9" s="183"/>
      <c r="E9" s="174"/>
      <c r="F9" s="181"/>
      <c r="G9" s="176"/>
      <c r="H9" s="160"/>
      <c r="I9" s="176"/>
      <c r="J9" s="160"/>
      <c r="K9" s="61"/>
    </row>
    <row r="10" spans="1:11" ht="24" customHeight="1" hidden="1" thickBot="1">
      <c r="A10" s="12"/>
      <c r="B10" s="12"/>
      <c r="C10" s="50"/>
      <c r="D10" s="12"/>
      <c r="E10" s="51"/>
      <c r="F10" s="12"/>
      <c r="G10" s="12"/>
      <c r="H10" s="12"/>
      <c r="I10" s="12"/>
      <c r="J10" s="12"/>
      <c r="K10" s="12"/>
    </row>
    <row r="11" spans="1:11" ht="26.25" hidden="1" thickBot="1">
      <c r="A11" s="46" t="s">
        <v>13</v>
      </c>
      <c r="B11" s="45" t="s">
        <v>6</v>
      </c>
      <c r="C11" s="47" t="s">
        <v>14</v>
      </c>
      <c r="D11" s="45" t="s">
        <v>7</v>
      </c>
      <c r="E11" s="48" t="s">
        <v>8</v>
      </c>
      <c r="F11" s="44" t="s">
        <v>15</v>
      </c>
      <c r="G11" s="49" t="s">
        <v>39</v>
      </c>
      <c r="H11" s="49" t="s">
        <v>18</v>
      </c>
      <c r="I11" s="49" t="s">
        <v>19</v>
      </c>
      <c r="J11" s="47" t="s">
        <v>40</v>
      </c>
      <c r="K11" s="49" t="s">
        <v>20</v>
      </c>
    </row>
    <row r="12" spans="1:11" ht="19.5" customHeight="1" hidden="1">
      <c r="A12" s="161">
        <v>2</v>
      </c>
      <c r="B12" s="164">
        <f>'пр.хода'!F26</f>
        <v>0</v>
      </c>
      <c r="C12" s="166" t="s">
        <v>21</v>
      </c>
      <c r="D12" s="168" t="e">
        <f>VLOOKUP(B12,'пр.взв.'!B7:E22,2,FALSE)</f>
        <v>#N/A</v>
      </c>
      <c r="E12" s="179" t="e">
        <f>VLOOKUP(B12,'пр.взв.'!B7:E22,3,FALSE)</f>
        <v>#N/A</v>
      </c>
      <c r="F12" s="179" t="e">
        <f>VLOOKUP(B12,'пр.взв.'!B7:E22,4,FALSE)</f>
        <v>#N/A</v>
      </c>
      <c r="G12" s="177"/>
      <c r="H12" s="159"/>
      <c r="I12" s="177"/>
      <c r="J12" s="159"/>
      <c r="K12" s="59" t="s">
        <v>24</v>
      </c>
    </row>
    <row r="13" spans="1:11" ht="19.5" customHeight="1" hidden="1" thickBot="1">
      <c r="A13" s="162"/>
      <c r="B13" s="165"/>
      <c r="C13" s="167"/>
      <c r="D13" s="169"/>
      <c r="E13" s="174"/>
      <c r="F13" s="174"/>
      <c r="G13" s="176"/>
      <c r="H13" s="160"/>
      <c r="I13" s="176"/>
      <c r="J13" s="160"/>
      <c r="K13" s="60" t="s">
        <v>2</v>
      </c>
    </row>
    <row r="14" spans="1:11" ht="19.5" customHeight="1" hidden="1">
      <c r="A14" s="162"/>
      <c r="B14" s="164">
        <f>'пр.хода'!F30</f>
        <v>0</v>
      </c>
      <c r="C14" s="171" t="s">
        <v>22</v>
      </c>
      <c r="D14" s="170" t="e">
        <f>VLOOKUP(B14,'пр.взв.'!B7:E22,2,FALSE)</f>
        <v>#N/A</v>
      </c>
      <c r="E14" s="173" t="e">
        <f>VLOOKUP(B14,'пр.взв.'!B7:E22,3,FALSE)</f>
        <v>#N/A</v>
      </c>
      <c r="F14" s="173" t="e">
        <f>VLOOKUP(B14,'пр.взв.'!B7:E22,4,FALSE)</f>
        <v>#N/A</v>
      </c>
      <c r="G14" s="175"/>
      <c r="H14" s="159"/>
      <c r="I14" s="177"/>
      <c r="J14" s="159"/>
      <c r="K14" s="60" t="s">
        <v>25</v>
      </c>
    </row>
    <row r="15" spans="1:11" ht="19.5" customHeight="1" hidden="1" thickBot="1">
      <c r="A15" s="163"/>
      <c r="B15" s="165"/>
      <c r="C15" s="172"/>
      <c r="D15" s="169"/>
      <c r="E15" s="174"/>
      <c r="F15" s="174"/>
      <c r="G15" s="176"/>
      <c r="H15" s="160"/>
      <c r="I15" s="176"/>
      <c r="J15" s="160"/>
      <c r="K15" s="61"/>
    </row>
    <row r="16" spans="1:11" ht="19.5" customHeight="1">
      <c r="A16" s="53"/>
      <c r="B16" s="52"/>
      <c r="C16" s="54"/>
      <c r="D16" s="54"/>
      <c r="E16" s="54"/>
      <c r="F16" s="55"/>
      <c r="G16" s="52"/>
      <c r="H16" s="52"/>
      <c r="I16" s="56"/>
      <c r="J16" s="57"/>
      <c r="K16" s="12"/>
    </row>
    <row r="17" spans="1:11" ht="20.25" customHeight="1" thickBot="1">
      <c r="A17" s="178" t="s">
        <v>23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</row>
    <row r="18" spans="1:11" ht="26.25" thickBot="1">
      <c r="A18" s="46" t="s">
        <v>13</v>
      </c>
      <c r="B18" s="45" t="s">
        <v>6</v>
      </c>
      <c r="C18" s="47" t="s">
        <v>14</v>
      </c>
      <c r="D18" s="45" t="s">
        <v>7</v>
      </c>
      <c r="E18" s="48" t="s">
        <v>8</v>
      </c>
      <c r="F18" s="44" t="s">
        <v>15</v>
      </c>
      <c r="G18" s="49" t="s">
        <v>39</v>
      </c>
      <c r="H18" s="49" t="s">
        <v>18</v>
      </c>
      <c r="I18" s="49" t="s">
        <v>19</v>
      </c>
      <c r="J18" s="47" t="s">
        <v>40</v>
      </c>
      <c r="K18" s="49" t="s">
        <v>20</v>
      </c>
    </row>
    <row r="19" spans="1:11" ht="19.5" customHeight="1">
      <c r="A19" s="161"/>
      <c r="B19" s="164">
        <f>'пр.хода'!G8</f>
        <v>3</v>
      </c>
      <c r="C19" s="166" t="s">
        <v>21</v>
      </c>
      <c r="D19" s="168" t="str">
        <f>VLOOKUP(B19,'пр.взв.'!B7:E22,2,FALSE)</f>
        <v>OSTAPIUK Mariia</v>
      </c>
      <c r="E19" s="179">
        <f>VLOOKUP(B19,'пр.взв.'!B7:E22,3,FALSE)</f>
        <v>1991</v>
      </c>
      <c r="F19" s="179" t="str">
        <f>VLOOKUP(B19,'пр.взв.'!B7:E22,4,FALSE)</f>
        <v>UKR</v>
      </c>
      <c r="G19" s="177"/>
      <c r="H19" s="159"/>
      <c r="I19" s="177"/>
      <c r="J19" s="159"/>
      <c r="K19" s="59" t="s">
        <v>24</v>
      </c>
    </row>
    <row r="20" spans="1:11" ht="19.5" customHeight="1" thickBot="1">
      <c r="A20" s="162"/>
      <c r="B20" s="165"/>
      <c r="C20" s="167"/>
      <c r="D20" s="169"/>
      <c r="E20" s="174"/>
      <c r="F20" s="174"/>
      <c r="G20" s="176"/>
      <c r="H20" s="160"/>
      <c r="I20" s="176"/>
      <c r="J20" s="160"/>
      <c r="K20" s="60" t="s">
        <v>2</v>
      </c>
    </row>
    <row r="21" spans="1:11" ht="19.5" customHeight="1">
      <c r="A21" s="162"/>
      <c r="B21" s="164">
        <f>'пр.хода'!G18</f>
        <v>2</v>
      </c>
      <c r="C21" s="171" t="s">
        <v>22</v>
      </c>
      <c r="D21" s="170" t="str">
        <f>VLOOKUP(B21,'пр.взв.'!B7:E22,2,FALSE)</f>
        <v>ZHIVKOVICH Smilyana</v>
      </c>
      <c r="E21" s="173">
        <f>VLOOKUP(B21,'пр.взв.'!B7:E22,3,FALSE)</f>
        <v>1991</v>
      </c>
      <c r="F21" s="173" t="str">
        <f>VLOOKUP(B21,'пр.взв.'!B7:E22,4,FALSE)</f>
        <v>SRB</v>
      </c>
      <c r="G21" s="175"/>
      <c r="H21" s="159"/>
      <c r="I21" s="177"/>
      <c r="J21" s="159"/>
      <c r="K21" s="60" t="s">
        <v>25</v>
      </c>
    </row>
    <row r="22" spans="1:11" ht="19.5" customHeight="1" thickBot="1">
      <c r="A22" s="163"/>
      <c r="B22" s="165"/>
      <c r="C22" s="172"/>
      <c r="D22" s="169"/>
      <c r="E22" s="174"/>
      <c r="F22" s="174"/>
      <c r="G22" s="176"/>
      <c r="H22" s="160"/>
      <c r="I22" s="176"/>
      <c r="J22" s="160"/>
      <c r="K22" s="61"/>
    </row>
    <row r="23" ht="19.5" customHeight="1"/>
    <row r="24" spans="1:11" ht="19.5" customHeight="1">
      <c r="A24" s="13" t="str">
        <f>'[1]реквизиты'!$A$8</f>
        <v>Chiaf referee</v>
      </c>
      <c r="B24" s="10"/>
      <c r="C24" s="10"/>
      <c r="D24" s="10"/>
      <c r="E24" s="2"/>
      <c r="F24" s="42"/>
      <c r="H24" s="187" t="str">
        <f>'[1]реквизиты'!$G$8</f>
        <v>V. Bukhval</v>
      </c>
      <c r="I24" s="187"/>
      <c r="J24" s="187"/>
      <c r="K24" t="str">
        <f>'[1]реквизиты'!$G$9</f>
        <v>/BLR/</v>
      </c>
    </row>
    <row r="25" spans="1:8" ht="19.5" customHeight="1">
      <c r="A25" s="10"/>
      <c r="B25" s="10"/>
      <c r="C25" s="10"/>
      <c r="D25" s="10"/>
      <c r="E25" s="2"/>
      <c r="F25" s="80"/>
      <c r="G25" s="2"/>
      <c r="H25" s="81"/>
    </row>
    <row r="26" spans="1:11" ht="15">
      <c r="A26" s="13" t="str">
        <f>'[1]реквизиты'!$A$10</f>
        <v>Chiaf  secretary</v>
      </c>
      <c r="C26" s="2"/>
      <c r="D26" s="2"/>
      <c r="E26" s="2"/>
      <c r="F26" s="2"/>
      <c r="H26" s="187" t="str">
        <f>'[1]реквизиты'!$G$10</f>
        <v>N. Glushkova</v>
      </c>
      <c r="I26" s="187"/>
      <c r="J26" s="187"/>
      <c r="K26" t="str">
        <f>'[1]реквизиты'!$G$11</f>
        <v>/RUS/</v>
      </c>
    </row>
  </sheetData>
  <mergeCells count="64">
    <mergeCell ref="H24:J24"/>
    <mergeCell ref="H26:J26"/>
    <mergeCell ref="I12:I13"/>
    <mergeCell ref="J12:J13"/>
    <mergeCell ref="I14:I15"/>
    <mergeCell ref="J21:J22"/>
    <mergeCell ref="H19:H20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B8:B9"/>
    <mergeCell ref="C8:C9"/>
    <mergeCell ref="D8:D9"/>
    <mergeCell ref="A6:A9"/>
    <mergeCell ref="B6:B7"/>
    <mergeCell ref="C6:C7"/>
    <mergeCell ref="D6:D7"/>
    <mergeCell ref="E8:E9"/>
    <mergeCell ref="F8:F9"/>
    <mergeCell ref="G8:G9"/>
    <mergeCell ref="E12:E13"/>
    <mergeCell ref="F12:F13"/>
    <mergeCell ref="G12:G13"/>
    <mergeCell ref="H8:H9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G19:G20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C21:C22"/>
    <mergeCell ref="F21:F22"/>
    <mergeCell ref="G21:G22"/>
    <mergeCell ref="H21:H22"/>
    <mergeCell ref="E21:E22"/>
    <mergeCell ref="A1:K1"/>
    <mergeCell ref="A2:K2"/>
    <mergeCell ref="A4:K4"/>
    <mergeCell ref="J14:J15"/>
    <mergeCell ref="A12:A15"/>
    <mergeCell ref="B12:B13"/>
    <mergeCell ref="C12:C13"/>
    <mergeCell ref="D12:D13"/>
    <mergeCell ref="B14:B15"/>
    <mergeCell ref="D14:D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3">
      <selection activeCell="K17" sqref="K17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95" t="s">
        <v>12</v>
      </c>
      <c r="B1" s="195"/>
      <c r="C1" s="195"/>
      <c r="D1" s="195"/>
      <c r="E1" s="195"/>
      <c r="F1" s="195"/>
    </row>
    <row r="2" spans="1:6" ht="28.5" customHeight="1">
      <c r="A2" s="194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2" s="194"/>
      <c r="C2" s="194"/>
      <c r="D2" s="194"/>
      <c r="E2" s="194"/>
      <c r="F2" s="194"/>
    </row>
    <row r="3" spans="1:10" ht="17.25" customHeight="1">
      <c r="A3" s="196" t="str">
        <f>HYPERLINK('[1]реквизиты'!$A$3)</f>
        <v>April, 14 -18      Prague (Czechia)                                                                                                                 14-18 апреля 2011 г.             Прага (Чехия)</v>
      </c>
      <c r="B3" s="196"/>
      <c r="C3" s="196"/>
      <c r="D3" s="196"/>
      <c r="E3" s="196"/>
      <c r="F3" s="196"/>
      <c r="G3" s="11"/>
      <c r="H3" s="11"/>
      <c r="I3" s="11"/>
      <c r="J3" s="12"/>
    </row>
    <row r="4" spans="1:10" ht="21.75" customHeight="1" thickBot="1">
      <c r="A4" s="188" t="s">
        <v>80</v>
      </c>
      <c r="B4" s="188"/>
      <c r="C4" s="188"/>
      <c r="D4" s="188"/>
      <c r="E4" s="188"/>
      <c r="F4" s="188"/>
      <c r="G4" s="11"/>
      <c r="H4" s="11"/>
      <c r="I4" s="11"/>
      <c r="J4" s="12"/>
    </row>
    <row r="5" spans="1:6" ht="12.75" customHeight="1">
      <c r="A5" s="189" t="s">
        <v>5</v>
      </c>
      <c r="B5" s="191" t="s">
        <v>6</v>
      </c>
      <c r="C5" s="189" t="s">
        <v>7</v>
      </c>
      <c r="D5" s="189" t="s">
        <v>32</v>
      </c>
      <c r="E5" s="189" t="s">
        <v>9</v>
      </c>
      <c r="F5" s="189" t="s">
        <v>10</v>
      </c>
    </row>
    <row r="6" spans="1:6" ht="12.75" customHeight="1" thickBot="1">
      <c r="A6" s="190" t="s">
        <v>5</v>
      </c>
      <c r="B6" s="192"/>
      <c r="C6" s="190" t="s">
        <v>7</v>
      </c>
      <c r="D6" s="190" t="s">
        <v>8</v>
      </c>
      <c r="E6" s="190" t="s">
        <v>9</v>
      </c>
      <c r="F6" s="190" t="s">
        <v>10</v>
      </c>
    </row>
    <row r="7" spans="1:6" ht="12.75" customHeight="1">
      <c r="A7" s="110" t="s">
        <v>60</v>
      </c>
      <c r="B7" s="92">
        <v>1</v>
      </c>
      <c r="C7" s="98" t="s">
        <v>65</v>
      </c>
      <c r="D7" s="99" t="s">
        <v>66</v>
      </c>
      <c r="E7" s="99" t="s">
        <v>56</v>
      </c>
      <c r="F7" s="193"/>
    </row>
    <row r="8" spans="1:6" ht="12.75" customHeight="1">
      <c r="A8" s="111" t="s">
        <v>60</v>
      </c>
      <c r="B8" s="102" t="s">
        <v>45</v>
      </c>
      <c r="C8" s="100" t="s">
        <v>67</v>
      </c>
      <c r="D8" s="84"/>
      <c r="E8" s="84" t="s">
        <v>57</v>
      </c>
      <c r="F8" s="193"/>
    </row>
    <row r="9" spans="1:6" ht="12.75" customHeight="1">
      <c r="A9" s="110" t="s">
        <v>61</v>
      </c>
      <c r="B9" s="94">
        <v>2</v>
      </c>
      <c r="C9" s="98" t="s">
        <v>68</v>
      </c>
      <c r="D9" s="99">
        <v>1991</v>
      </c>
      <c r="E9" s="99" t="s">
        <v>69</v>
      </c>
      <c r="F9" s="193"/>
    </row>
    <row r="10" spans="1:6" ht="12.75" customHeight="1">
      <c r="A10" s="111" t="s">
        <v>61</v>
      </c>
      <c r="B10" s="93" t="s">
        <v>46</v>
      </c>
      <c r="C10" s="100" t="s">
        <v>70</v>
      </c>
      <c r="D10" s="84"/>
      <c r="E10" s="84" t="s">
        <v>71</v>
      </c>
      <c r="F10" s="193"/>
    </row>
    <row r="11" spans="1:6" ht="12.75" customHeight="1">
      <c r="A11" s="110" t="s">
        <v>62</v>
      </c>
      <c r="B11" s="94">
        <v>3</v>
      </c>
      <c r="C11" s="98" t="s">
        <v>72</v>
      </c>
      <c r="D11" s="99">
        <v>1991</v>
      </c>
      <c r="E11" s="99" t="s">
        <v>53</v>
      </c>
      <c r="F11" s="193"/>
    </row>
    <row r="12" spans="1:6" ht="15" customHeight="1">
      <c r="A12" s="111" t="s">
        <v>62</v>
      </c>
      <c r="B12" s="93" t="s">
        <v>47</v>
      </c>
      <c r="C12" s="100" t="s">
        <v>73</v>
      </c>
      <c r="D12" s="84"/>
      <c r="E12" s="84" t="s">
        <v>54</v>
      </c>
      <c r="F12" s="193"/>
    </row>
    <row r="13" spans="1:6" ht="12.75" customHeight="1">
      <c r="A13" s="110" t="s">
        <v>63</v>
      </c>
      <c r="B13" s="94">
        <v>4</v>
      </c>
      <c r="C13" s="98" t="s">
        <v>74</v>
      </c>
      <c r="D13" s="99">
        <v>1991</v>
      </c>
      <c r="E13" s="99" t="s">
        <v>75</v>
      </c>
      <c r="F13" s="193"/>
    </row>
    <row r="14" spans="1:6" ht="15" customHeight="1">
      <c r="A14" s="111" t="s">
        <v>63</v>
      </c>
      <c r="B14" s="93" t="s">
        <v>48</v>
      </c>
      <c r="C14" s="100" t="s">
        <v>76</v>
      </c>
      <c r="D14" s="84"/>
      <c r="E14" s="84" t="s">
        <v>77</v>
      </c>
      <c r="F14" s="193"/>
    </row>
    <row r="15" spans="1:6" ht="15" customHeight="1">
      <c r="A15" s="109" t="s">
        <v>64</v>
      </c>
      <c r="B15" s="94">
        <v>5</v>
      </c>
      <c r="C15" s="98" t="s">
        <v>78</v>
      </c>
      <c r="D15" s="99" t="s">
        <v>55</v>
      </c>
      <c r="E15" s="99" t="s">
        <v>58</v>
      </c>
      <c r="F15" s="193"/>
    </row>
    <row r="16" spans="1:6" ht="15.75" customHeight="1">
      <c r="A16" s="111" t="s">
        <v>64</v>
      </c>
      <c r="B16" s="93" t="s">
        <v>49</v>
      </c>
      <c r="C16" s="100" t="s">
        <v>79</v>
      </c>
      <c r="D16" s="84"/>
      <c r="E16" s="84" t="s">
        <v>59</v>
      </c>
      <c r="F16" s="193"/>
    </row>
    <row r="17" spans="1:6" ht="12.75" customHeight="1">
      <c r="A17" s="193"/>
      <c r="B17" s="94">
        <v>6</v>
      </c>
      <c r="C17" s="98"/>
      <c r="D17" s="99"/>
      <c r="E17" s="99"/>
      <c r="F17" s="193"/>
    </row>
    <row r="18" spans="1:6" ht="15" customHeight="1">
      <c r="A18" s="193"/>
      <c r="B18" s="93" t="s">
        <v>50</v>
      </c>
      <c r="C18" s="100"/>
      <c r="D18" s="84"/>
      <c r="E18" s="84"/>
      <c r="F18" s="193"/>
    </row>
    <row r="19" spans="1:6" ht="12.75" customHeight="1">
      <c r="A19" s="197"/>
      <c r="B19" s="94">
        <v>7</v>
      </c>
      <c r="C19" s="91"/>
      <c r="D19" s="193"/>
      <c r="E19" s="91"/>
      <c r="F19" s="193"/>
    </row>
    <row r="20" spans="1:6" ht="15" customHeight="1">
      <c r="A20" s="197"/>
      <c r="B20" s="93" t="s">
        <v>51</v>
      </c>
      <c r="C20" s="90"/>
      <c r="D20" s="193"/>
      <c r="E20" s="90"/>
      <c r="F20" s="193"/>
    </row>
    <row r="21" spans="1:6" ht="12.75" customHeight="1">
      <c r="A21" s="197"/>
      <c r="B21" s="94">
        <v>8</v>
      </c>
      <c r="C21" s="91"/>
      <c r="D21" s="193"/>
      <c r="E21" s="91"/>
      <c r="F21" s="193"/>
    </row>
    <row r="22" spans="1:6" ht="15" customHeight="1">
      <c r="A22" s="197"/>
      <c r="B22" s="93" t="s">
        <v>52</v>
      </c>
      <c r="C22" s="90"/>
      <c r="D22" s="193"/>
      <c r="E22" s="90"/>
      <c r="F22" s="193"/>
    </row>
    <row r="24" ht="15" customHeight="1"/>
    <row r="25" spans="5:6" ht="12.75">
      <c r="E25" s="7"/>
      <c r="F25" s="7"/>
    </row>
    <row r="26" spans="1:6" ht="24" customHeight="1">
      <c r="A26" s="13" t="str">
        <f>HYPERLINK('[1]реквизиты'!$A$11)</f>
        <v>Гл. секретарь</v>
      </c>
      <c r="B26" s="10"/>
      <c r="C26" s="10"/>
      <c r="D26" s="10"/>
      <c r="E26" s="14"/>
      <c r="F26" s="2"/>
    </row>
    <row r="27" spans="1:6" ht="19.5" customHeight="1">
      <c r="A27" s="10"/>
      <c r="B27" s="10"/>
      <c r="C27" s="10"/>
      <c r="D27" s="10"/>
      <c r="E27" s="16"/>
      <c r="F27" s="2"/>
    </row>
    <row r="28" spans="1:6" ht="26.25" customHeight="1">
      <c r="A28" s="17">
        <f>HYPERLINK('[1]реквизиты'!$A$13)</f>
      </c>
      <c r="B28" s="10"/>
      <c r="C28" s="10"/>
      <c r="D28" s="10"/>
      <c r="E28" s="14"/>
      <c r="F28" s="2"/>
    </row>
    <row r="29" spans="1:6" ht="17.25" customHeight="1">
      <c r="A29" s="9"/>
      <c r="B29" s="9"/>
      <c r="C29" s="9"/>
      <c r="D29" s="10"/>
      <c r="E29" s="16"/>
      <c r="F29" s="2"/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23">
    <mergeCell ref="A2:F2"/>
    <mergeCell ref="A1:F1"/>
    <mergeCell ref="A3:F3"/>
    <mergeCell ref="F21:F22"/>
    <mergeCell ref="A21:A22"/>
    <mergeCell ref="D21:D22"/>
    <mergeCell ref="F19:F20"/>
    <mergeCell ref="A17:A18"/>
    <mergeCell ref="A19:A20"/>
    <mergeCell ref="D19:D20"/>
    <mergeCell ref="F17:F18"/>
    <mergeCell ref="F15:F16"/>
    <mergeCell ref="F7:F8"/>
    <mergeCell ref="F11:F12"/>
    <mergeCell ref="F9:F10"/>
    <mergeCell ref="F13:F14"/>
    <mergeCell ref="A4:F4"/>
    <mergeCell ref="E5:E6"/>
    <mergeCell ref="F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C3" sqref="C3:J3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201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D1" s="202"/>
      <c r="E1" s="202"/>
      <c r="F1" s="202"/>
      <c r="G1" s="202"/>
      <c r="H1" s="202"/>
      <c r="I1" s="202"/>
      <c r="J1" s="203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204">
        <f>HYPERLINK('[2]ИТ.ПР'!$A$8)</f>
      </c>
      <c r="D2" s="204"/>
      <c r="E2" s="204"/>
      <c r="F2" s="204"/>
      <c r="G2" s="204"/>
      <c r="H2" s="204"/>
      <c r="I2" s="204"/>
      <c r="J2" s="204"/>
      <c r="K2" s="40"/>
      <c r="L2" s="40"/>
      <c r="M2" s="40"/>
      <c r="N2" s="40"/>
      <c r="O2" s="40"/>
      <c r="P2" s="40"/>
      <c r="Q2" s="40"/>
      <c r="R2" s="40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1"/>
      <c r="B3" s="41"/>
      <c r="C3" s="205" t="str">
        <f>HYPERLINK('пр.взв.'!A4)</f>
        <v>Weight category 52F   кg.                             Весовая категория 52 кг</v>
      </c>
      <c r="D3" s="206"/>
      <c r="E3" s="206"/>
      <c r="F3" s="206"/>
      <c r="G3" s="206"/>
      <c r="H3" s="206"/>
      <c r="I3" s="206"/>
      <c r="J3" s="207"/>
      <c r="K3" s="41"/>
      <c r="L3" s="41"/>
      <c r="M3" s="41"/>
    </row>
    <row r="4" spans="1:13" ht="16.5" thickBot="1">
      <c r="A4" s="200" t="s">
        <v>0</v>
      </c>
      <c r="B4" s="200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208">
        <v>1</v>
      </c>
      <c r="B5" s="210" t="str">
        <f>VLOOKUP(A5,'пр.взв.'!B7:C22,2,FALSE)</f>
        <v>NAKHAENKA Katsiaryna</v>
      </c>
      <c r="C5" s="212" t="str">
        <f>VLOOKUP(B5,'пр.взв.'!C7:D22,2,FALSE)</f>
        <v>1991 cms</v>
      </c>
      <c r="D5" s="214" t="str">
        <f>VLOOKUP(A5,'пр.взв.'!B5:E20,4,FALSE)</f>
        <v>BLR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209"/>
      <c r="B6" s="211"/>
      <c r="C6" s="213"/>
      <c r="D6" s="215"/>
      <c r="E6" s="198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216">
        <v>5</v>
      </c>
      <c r="B7" s="217" t="str">
        <f>VLOOKUP(A7,'пр.взв.'!B9:C24,2,FALSE)</f>
        <v>RYZHOVA Ksenia</v>
      </c>
      <c r="C7" s="218" t="str">
        <f>VLOOKUP(B7,'пр.взв.'!C9:D24,2,FALSE)</f>
        <v>1991 ms</v>
      </c>
      <c r="D7" s="219" t="str">
        <f>VLOOKUP(A7,'пр.взв.'!B5:E20,4,FALSE)</f>
        <v>RUS</v>
      </c>
      <c r="E7" s="199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209"/>
      <c r="B8" s="211"/>
      <c r="C8" s="213"/>
      <c r="D8" s="220"/>
      <c r="E8" s="20"/>
      <c r="F8" s="22"/>
      <c r="G8" s="198"/>
      <c r="H8" s="26"/>
      <c r="I8" s="20"/>
      <c r="J8" s="20"/>
      <c r="K8" s="20"/>
      <c r="L8" s="20"/>
      <c r="M8" s="20"/>
    </row>
    <row r="9" spans="1:13" ht="15" customHeight="1" thickBot="1">
      <c r="A9" s="208">
        <v>3</v>
      </c>
      <c r="B9" s="210" t="str">
        <f>VLOOKUP(A9,'пр.взв.'!B11:C26,2,FALSE)</f>
        <v>OSTAPIUK Mariia</v>
      </c>
      <c r="C9" s="212">
        <f>VLOOKUP(B9,'пр.взв.'!C11:D26,2,FALSE)</f>
        <v>1991</v>
      </c>
      <c r="D9" s="214" t="str">
        <f>VLOOKUP(A9,'пр.взв.'!B5:E20,4,FALSE)</f>
        <v>UKR</v>
      </c>
      <c r="E9" s="20"/>
      <c r="F9" s="22"/>
      <c r="G9" s="199"/>
      <c r="H9" s="2"/>
      <c r="I9" s="24"/>
      <c r="J9" s="22"/>
      <c r="K9" s="20"/>
      <c r="L9" s="20"/>
      <c r="M9" s="20"/>
    </row>
    <row r="10" spans="1:13" ht="15" customHeight="1">
      <c r="A10" s="209"/>
      <c r="B10" s="211"/>
      <c r="C10" s="213"/>
      <c r="D10" s="215"/>
      <c r="E10" s="198"/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216">
        <v>7</v>
      </c>
      <c r="B11" s="217">
        <f>VLOOKUP(A11,'пр.взв.'!B13:C28,2,FALSE)</f>
        <v>0</v>
      </c>
      <c r="C11" s="218" t="e">
        <f>VLOOKUP(B11,'пр.взв.'!C13:D28,2,FALSE)</f>
        <v>#N/A</v>
      </c>
      <c r="D11" s="219">
        <f>VLOOKUP(A11,'пр.взв.'!B5:E20,4,FALSE)</f>
        <v>0</v>
      </c>
      <c r="E11" s="199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221"/>
      <c r="B12" s="222"/>
      <c r="C12" s="220"/>
      <c r="D12" s="220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69"/>
      <c r="B13" s="69"/>
      <c r="C13" s="69"/>
      <c r="D13" s="70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1"/>
      <c r="B14" s="70"/>
      <c r="C14" s="70"/>
      <c r="D14" s="70"/>
      <c r="E14" s="20"/>
      <c r="F14" s="20"/>
      <c r="G14" s="20"/>
      <c r="H14" s="20"/>
      <c r="I14" s="198"/>
      <c r="J14" s="33"/>
      <c r="K14" s="23"/>
      <c r="L14" s="23"/>
      <c r="M14" s="20"/>
    </row>
    <row r="15" spans="1:10" ht="15" customHeight="1" thickBot="1">
      <c r="A15" s="200" t="s">
        <v>3</v>
      </c>
      <c r="B15" s="200"/>
      <c r="C15" s="70"/>
      <c r="D15" s="70"/>
      <c r="E15" s="20"/>
      <c r="F15" s="20"/>
      <c r="G15" s="20"/>
      <c r="H15" s="20"/>
      <c r="I15" s="199"/>
      <c r="J15" s="2"/>
    </row>
    <row r="16" spans="1:10" ht="15" customHeight="1" thickBot="1">
      <c r="A16" s="208">
        <v>2</v>
      </c>
      <c r="B16" s="210" t="str">
        <f>VLOOKUP(A16,'пр.взв.'!B7:C22,2,FALSE)</f>
        <v>ZHIVKOVICH Smilyana</v>
      </c>
      <c r="C16" s="212">
        <f>VLOOKUP(B16,'пр.взв.'!C7:D22,2,FALSE)</f>
        <v>1991</v>
      </c>
      <c r="D16" s="214" t="str">
        <f>VLOOKUP(A16,'пр.взв.'!B6:E21,4,FALSE)</f>
        <v>SRB</v>
      </c>
      <c r="E16" s="20"/>
      <c r="F16" s="20"/>
      <c r="G16" s="20"/>
      <c r="H16" s="20"/>
      <c r="I16" s="30"/>
      <c r="J16" s="2"/>
    </row>
    <row r="17" spans="1:10" ht="15" customHeight="1">
      <c r="A17" s="209"/>
      <c r="B17" s="211"/>
      <c r="C17" s="213"/>
      <c r="D17" s="215"/>
      <c r="E17" s="198"/>
      <c r="F17" s="20"/>
      <c r="G17" s="25"/>
      <c r="H17" s="22"/>
      <c r="I17" s="30"/>
      <c r="J17" s="2"/>
    </row>
    <row r="18" spans="1:10" ht="15" customHeight="1" thickBot="1">
      <c r="A18" s="216">
        <v>6</v>
      </c>
      <c r="B18" s="217">
        <f>VLOOKUP(A18,'пр.взв.'!B9:C24,2,FALSE)</f>
        <v>0</v>
      </c>
      <c r="C18" s="218" t="e">
        <f>VLOOKUP(B18,'пр.взв.'!C9:D24,2,FALSE)</f>
        <v>#N/A</v>
      </c>
      <c r="D18" s="219">
        <f>VLOOKUP(A18,'пр.взв.'!B6:E21,4,FALSE)</f>
        <v>0</v>
      </c>
      <c r="E18" s="199"/>
      <c r="F18" s="21"/>
      <c r="G18" s="24"/>
      <c r="H18" s="22"/>
      <c r="I18" s="30"/>
      <c r="J18" s="2"/>
    </row>
    <row r="19" spans="1:10" ht="15" customHeight="1" thickBot="1">
      <c r="A19" s="209"/>
      <c r="B19" s="211"/>
      <c r="C19" s="213"/>
      <c r="D19" s="220"/>
      <c r="E19" s="20"/>
      <c r="F19" s="22"/>
      <c r="G19" s="198"/>
      <c r="H19" s="26"/>
      <c r="I19" s="30"/>
      <c r="J19" s="2"/>
    </row>
    <row r="20" spans="1:8" ht="15" customHeight="1" thickBot="1">
      <c r="A20" s="208">
        <v>4</v>
      </c>
      <c r="B20" s="210" t="str">
        <f>VLOOKUP(A20,'пр.взв.'!B11:C26,2,FALSE)</f>
        <v>HARKOVA Mikena</v>
      </c>
      <c r="C20" s="212">
        <f>VLOOKUP(B20,'пр.взв.'!C11:D26,2,FALSE)</f>
        <v>1991</v>
      </c>
      <c r="D20" s="214" t="str">
        <f>VLOOKUP(A20,'пр.взв.'!B6:E21,4,FALSE)</f>
        <v>BGR</v>
      </c>
      <c r="E20" s="20"/>
      <c r="F20" s="22"/>
      <c r="G20" s="199"/>
      <c r="H20" s="2"/>
    </row>
    <row r="21" spans="1:8" ht="15" customHeight="1">
      <c r="A21" s="209"/>
      <c r="B21" s="211"/>
      <c r="C21" s="213"/>
      <c r="D21" s="215"/>
      <c r="E21" s="198"/>
      <c r="F21" s="23"/>
      <c r="G21" s="24"/>
      <c r="H21" s="22"/>
    </row>
    <row r="22" spans="1:8" ht="15" customHeight="1" thickBot="1">
      <c r="A22" s="216">
        <v>8</v>
      </c>
      <c r="B22" s="217">
        <f>VLOOKUP(A22,'пр.взв.'!B13:C28,2,FALSE)</f>
        <v>0</v>
      </c>
      <c r="C22" s="218" t="e">
        <f>VLOOKUP(B22,'пр.взв.'!C13:D28,2,FALSE)</f>
        <v>#N/A</v>
      </c>
      <c r="D22" s="219">
        <f>VLOOKUP(A22,'пр.взв.'!B6:E21,4,FALSE)</f>
        <v>0</v>
      </c>
      <c r="E22" s="199"/>
      <c r="F22" s="20"/>
      <c r="G22" s="25"/>
      <c r="H22" s="22"/>
    </row>
    <row r="23" spans="1:8" ht="15" customHeight="1" thickBot="1">
      <c r="A23" s="221"/>
      <c r="B23" s="222"/>
      <c r="C23" s="220"/>
      <c r="D23" s="220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Гл. секретарь</v>
      </c>
      <c r="C37" s="10"/>
      <c r="D37" s="10"/>
      <c r="E37" s="10"/>
      <c r="F37" s="1"/>
      <c r="G37" s="1"/>
      <c r="H37" s="1"/>
      <c r="I37" s="14" t="str">
        <f>HYPERLINK('[1]реквизиты'!$G$11)</f>
        <v>/RUS/</v>
      </c>
      <c r="J37" s="2"/>
      <c r="K37" s="16">
        <f>HYPERLINK('[1]реквизиты'!$G$12)</f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>
        <f>HYPERLINK('[1]реквизиты'!$A$13)</f>
      </c>
      <c r="D39" s="10"/>
      <c r="E39" s="18"/>
      <c r="F39" s="35"/>
      <c r="G39" s="1"/>
      <c r="H39" s="1"/>
      <c r="I39" s="14">
        <f>HYPERLINK('[1]реквизиты'!$G$13)</f>
      </c>
      <c r="J39" s="2"/>
      <c r="K39" s="19">
        <f>HYPERLINK('[1]реквизиты'!$G$14)</f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  <mergeCell ref="G19:G20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A1" sqref="A1:R22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59" t="s">
        <v>27</v>
      </c>
      <c r="C1" s="259"/>
      <c r="D1" s="259"/>
      <c r="E1" s="259"/>
      <c r="F1" s="259"/>
      <c r="G1" s="259"/>
      <c r="H1" s="259"/>
      <c r="I1" s="259"/>
      <c r="J1" s="62"/>
      <c r="K1" s="259" t="s">
        <v>27</v>
      </c>
      <c r="L1" s="259"/>
      <c r="M1" s="259"/>
      <c r="N1" s="259"/>
      <c r="O1" s="259"/>
      <c r="P1" s="259"/>
      <c r="Q1" s="259"/>
      <c r="R1" s="259"/>
    </row>
    <row r="2" spans="2:18" ht="24.75" customHeight="1">
      <c r="B2" s="249" t="str">
        <f>HYPERLINK('пр.взв.'!A4)</f>
        <v>Weight category 52F   кg.                             Весовая категория 52 кг</v>
      </c>
      <c r="C2" s="250"/>
      <c r="D2" s="250"/>
      <c r="E2" s="250"/>
      <c r="F2" s="250"/>
      <c r="G2" s="250"/>
      <c r="H2" s="250"/>
      <c r="I2" s="250"/>
      <c r="J2" s="63"/>
      <c r="K2" s="249" t="str">
        <f>HYPERLINK('пр.взв.'!A4)</f>
        <v>Weight category 52F   кg.                             Весовая категория 52 кг</v>
      </c>
      <c r="L2" s="250"/>
      <c r="M2" s="250"/>
      <c r="N2" s="250"/>
      <c r="O2" s="250"/>
      <c r="P2" s="250"/>
      <c r="Q2" s="250"/>
      <c r="R2" s="250"/>
    </row>
    <row r="3" spans="2:18" ht="24.75" customHeight="1" hidden="1" thickBot="1">
      <c r="B3" s="64" t="s">
        <v>2</v>
      </c>
      <c r="C3" s="66" t="s">
        <v>33</v>
      </c>
      <c r="D3" s="68" t="s">
        <v>28</v>
      </c>
      <c r="E3" s="65"/>
      <c r="F3" s="64"/>
      <c r="G3" s="65"/>
      <c r="H3" s="65"/>
      <c r="I3" s="65"/>
      <c r="J3" s="65"/>
      <c r="K3" s="64" t="s">
        <v>3</v>
      </c>
      <c r="L3" s="66" t="s">
        <v>33</v>
      </c>
      <c r="M3" s="68" t="s">
        <v>28</v>
      </c>
      <c r="N3" s="65"/>
      <c r="O3" s="64"/>
      <c r="P3" s="65"/>
      <c r="Q3" s="65"/>
      <c r="R3" s="65"/>
    </row>
    <row r="4" spans="1:18" ht="12.75" customHeight="1" hidden="1">
      <c r="A4" s="179" t="s">
        <v>31</v>
      </c>
      <c r="B4" s="246" t="s">
        <v>6</v>
      </c>
      <c r="C4" s="248" t="s">
        <v>7</v>
      </c>
      <c r="D4" s="248" t="s">
        <v>8</v>
      </c>
      <c r="E4" s="248" t="s">
        <v>15</v>
      </c>
      <c r="F4" s="239" t="s">
        <v>16</v>
      </c>
      <c r="G4" s="241" t="s">
        <v>18</v>
      </c>
      <c r="H4" s="243" t="s">
        <v>19</v>
      </c>
      <c r="I4" s="245" t="s">
        <v>17</v>
      </c>
      <c r="J4" s="179" t="s">
        <v>31</v>
      </c>
      <c r="K4" s="246" t="s">
        <v>6</v>
      </c>
      <c r="L4" s="248" t="s">
        <v>7</v>
      </c>
      <c r="M4" s="248" t="s">
        <v>8</v>
      </c>
      <c r="N4" s="248" t="s">
        <v>15</v>
      </c>
      <c r="O4" s="239" t="s">
        <v>16</v>
      </c>
      <c r="P4" s="241" t="s">
        <v>18</v>
      </c>
      <c r="Q4" s="243" t="s">
        <v>19</v>
      </c>
      <c r="R4" s="245" t="s">
        <v>17</v>
      </c>
    </row>
    <row r="5" spans="1:18" ht="12.75" customHeight="1" hidden="1" thickBot="1">
      <c r="A5" s="174"/>
      <c r="B5" s="247" t="s">
        <v>6</v>
      </c>
      <c r="C5" s="240" t="s">
        <v>7</v>
      </c>
      <c r="D5" s="240" t="s">
        <v>8</v>
      </c>
      <c r="E5" s="240" t="s">
        <v>15</v>
      </c>
      <c r="F5" s="240" t="s">
        <v>16</v>
      </c>
      <c r="G5" s="242"/>
      <c r="H5" s="244"/>
      <c r="I5" s="181" t="s">
        <v>17</v>
      </c>
      <c r="J5" s="174"/>
      <c r="K5" s="247" t="s">
        <v>6</v>
      </c>
      <c r="L5" s="240" t="s">
        <v>7</v>
      </c>
      <c r="M5" s="240" t="s">
        <v>8</v>
      </c>
      <c r="N5" s="240" t="s">
        <v>15</v>
      </c>
      <c r="O5" s="240" t="s">
        <v>16</v>
      </c>
      <c r="P5" s="242"/>
      <c r="Q5" s="244"/>
      <c r="R5" s="181" t="s">
        <v>17</v>
      </c>
    </row>
    <row r="6" spans="1:18" ht="12.75" customHeight="1" hidden="1">
      <c r="A6" s="260">
        <v>1</v>
      </c>
      <c r="B6" s="235">
        <v>1</v>
      </c>
      <c r="C6" s="237" t="str">
        <f>VLOOKUP(B6,'пр.взв.'!B7:E22,2,FALSE)</f>
        <v>NAKHAENKA Katsiaryna</v>
      </c>
      <c r="D6" s="238" t="str">
        <f>VLOOKUP(B6,'пр.взв.'!B7:F22,3,FALSE)</f>
        <v>1991 cms</v>
      </c>
      <c r="E6" s="238" t="str">
        <f>VLOOKUP(B6,'пр.взв.'!B7:E22,4,FALSE)</f>
        <v>BLR</v>
      </c>
      <c r="F6" s="224"/>
      <c r="G6" s="233"/>
      <c r="H6" s="234"/>
      <c r="I6" s="226"/>
      <c r="J6" s="260">
        <v>3</v>
      </c>
      <c r="K6" s="235">
        <v>2</v>
      </c>
      <c r="L6" s="237" t="str">
        <f>VLOOKUP(K6,'пр.взв.'!B7:E22,2,FALSE)</f>
        <v>ZHIVKOVICH Smilyana</v>
      </c>
      <c r="M6" s="238">
        <f>VLOOKUP(K6,'пр.взв.'!B7:F22,3,FALSE)</f>
        <v>1991</v>
      </c>
      <c r="N6" s="238" t="str">
        <f>VLOOKUP(K6,'пр.взв.'!B7:E22,4,FALSE)</f>
        <v>SRB</v>
      </c>
      <c r="O6" s="224"/>
      <c r="P6" s="233"/>
      <c r="Q6" s="234"/>
      <c r="R6" s="226"/>
    </row>
    <row r="7" spans="1:18" ht="12.75" customHeight="1" hidden="1">
      <c r="A7" s="261"/>
      <c r="B7" s="236"/>
      <c r="C7" s="230"/>
      <c r="D7" s="232"/>
      <c r="E7" s="232"/>
      <c r="F7" s="232"/>
      <c r="G7" s="232"/>
      <c r="H7" s="193"/>
      <c r="I7" s="197"/>
      <c r="J7" s="261"/>
      <c r="K7" s="236"/>
      <c r="L7" s="230"/>
      <c r="M7" s="232"/>
      <c r="N7" s="232"/>
      <c r="O7" s="232"/>
      <c r="P7" s="232"/>
      <c r="Q7" s="193"/>
      <c r="R7" s="197"/>
    </row>
    <row r="8" spans="1:18" ht="12.75" customHeight="1" hidden="1">
      <c r="A8" s="261"/>
      <c r="B8" s="227">
        <v>5</v>
      </c>
      <c r="C8" s="229" t="str">
        <f>VLOOKUP(B8,'пр.взв.'!B7:E22,2,FALSE)</f>
        <v>RYZHOVA Ksenia</v>
      </c>
      <c r="D8" s="231" t="str">
        <f>VLOOKUP(B8,'пр.взв.'!B7:F22,3,FALSE)</f>
        <v>1991 ms</v>
      </c>
      <c r="E8" s="231" t="str">
        <f>VLOOKUP(B8,'пр.взв.'!B7:E22,4,FALSE)</f>
        <v>RUS</v>
      </c>
      <c r="F8" s="223"/>
      <c r="G8" s="223"/>
      <c r="H8" s="225"/>
      <c r="I8" s="225"/>
      <c r="J8" s="261"/>
      <c r="K8" s="227">
        <v>6</v>
      </c>
      <c r="L8" s="229">
        <f>VLOOKUP(K8,'пр.взв.'!B7:E22,2,FALSE)</f>
        <v>0</v>
      </c>
      <c r="M8" s="231">
        <f>VLOOKUP(K8,'пр.взв.'!B7:F22,3,FALSE)</f>
        <v>0</v>
      </c>
      <c r="N8" s="231">
        <f>VLOOKUP(K8,'пр.взв.'!B7:E22,4,FALSE)</f>
        <v>0</v>
      </c>
      <c r="O8" s="223"/>
      <c r="P8" s="223"/>
      <c r="Q8" s="225"/>
      <c r="R8" s="225"/>
    </row>
    <row r="9" spans="1:18" ht="13.5" customHeight="1" hidden="1" thickBot="1">
      <c r="A9" s="263"/>
      <c r="B9" s="256"/>
      <c r="C9" s="257"/>
      <c r="D9" s="258"/>
      <c r="E9" s="258"/>
      <c r="F9" s="254"/>
      <c r="G9" s="254"/>
      <c r="H9" s="255"/>
      <c r="I9" s="255"/>
      <c r="J9" s="263"/>
      <c r="K9" s="256"/>
      <c r="L9" s="257"/>
      <c r="M9" s="258"/>
      <c r="N9" s="258"/>
      <c r="O9" s="254"/>
      <c r="P9" s="254"/>
      <c r="Q9" s="255"/>
      <c r="R9" s="255"/>
    </row>
    <row r="10" spans="1:18" ht="12.75" customHeight="1" hidden="1">
      <c r="A10" s="260">
        <v>2</v>
      </c>
      <c r="B10" s="228">
        <v>3</v>
      </c>
      <c r="C10" s="237" t="str">
        <f>VLOOKUP(B10,'пр.взв.'!B7:E22,2,FALSE)</f>
        <v>OSTAPIUK Mariia</v>
      </c>
      <c r="D10" s="238">
        <f>VLOOKUP(B10,'пр.взв.'!B7:F22,3,FALSE)</f>
        <v>1991</v>
      </c>
      <c r="E10" s="238" t="str">
        <f>VLOOKUP(B10,'пр.взв.'!B7:E22,4,FALSE)</f>
        <v>UKR</v>
      </c>
      <c r="F10" s="232"/>
      <c r="G10" s="252"/>
      <c r="H10" s="193"/>
      <c r="I10" s="231"/>
      <c r="J10" s="260">
        <v>4</v>
      </c>
      <c r="K10" s="228">
        <v>4</v>
      </c>
      <c r="L10" s="237" t="str">
        <f>VLOOKUP(K10,'пр.взв.'!B7:E22,2,FALSE)</f>
        <v>HARKOVA Mikena</v>
      </c>
      <c r="M10" s="238">
        <f>VLOOKUP(K10,'пр.взв.'!B7:F22,3,FALSE)</f>
        <v>1991</v>
      </c>
      <c r="N10" s="238" t="str">
        <f>VLOOKUP(K10,'пр.взв.'!B7:E22,4,FALSE)</f>
        <v>BGR</v>
      </c>
      <c r="O10" s="232"/>
      <c r="P10" s="252"/>
      <c r="Q10" s="193"/>
      <c r="R10" s="231"/>
    </row>
    <row r="11" spans="1:18" ht="12.75" customHeight="1" hidden="1">
      <c r="A11" s="261"/>
      <c r="B11" s="253"/>
      <c r="C11" s="230"/>
      <c r="D11" s="232"/>
      <c r="E11" s="232"/>
      <c r="F11" s="232"/>
      <c r="G11" s="232"/>
      <c r="H11" s="193"/>
      <c r="I11" s="197"/>
      <c r="J11" s="261"/>
      <c r="K11" s="253"/>
      <c r="L11" s="230"/>
      <c r="M11" s="232"/>
      <c r="N11" s="232"/>
      <c r="O11" s="232"/>
      <c r="P11" s="232"/>
      <c r="Q11" s="193"/>
      <c r="R11" s="197"/>
    </row>
    <row r="12" spans="1:18" ht="12.75" customHeight="1" hidden="1">
      <c r="A12" s="261"/>
      <c r="B12" s="227">
        <v>7</v>
      </c>
      <c r="C12" s="229">
        <f>VLOOKUP(B12,'пр.взв.'!B7:E22,2,FALSE)</f>
        <v>0</v>
      </c>
      <c r="D12" s="231">
        <f>VLOOKUP(B12,'пр.взв.'!B7:F22,3,FALSE)</f>
        <v>0</v>
      </c>
      <c r="E12" s="231">
        <f>VLOOKUP(B12,'пр.взв.'!B7:E22,4,FALSE)</f>
        <v>0</v>
      </c>
      <c r="F12" s="223"/>
      <c r="G12" s="223"/>
      <c r="H12" s="225"/>
      <c r="I12" s="225"/>
      <c r="J12" s="261"/>
      <c r="K12" s="227">
        <v>8</v>
      </c>
      <c r="L12" s="229">
        <f>VLOOKUP(K12,'пр.взв.'!B7:E22,2,FALSE)</f>
        <v>0</v>
      </c>
      <c r="M12" s="231">
        <f>VLOOKUP(K12,'пр.взв.'!B7:F22,3,FALSE)</f>
        <v>0</v>
      </c>
      <c r="N12" s="231">
        <f>VLOOKUP(K12,'пр.взв.'!B7:E22,4,FALSE)</f>
        <v>0</v>
      </c>
      <c r="O12" s="223"/>
      <c r="P12" s="223"/>
      <c r="Q12" s="225"/>
      <c r="R12" s="225"/>
    </row>
    <row r="13" spans="1:18" ht="12.75" customHeight="1" hidden="1">
      <c r="A13" s="262"/>
      <c r="B13" s="228"/>
      <c r="C13" s="230"/>
      <c r="D13" s="232"/>
      <c r="E13" s="232"/>
      <c r="F13" s="224"/>
      <c r="G13" s="224"/>
      <c r="H13" s="226"/>
      <c r="I13" s="226"/>
      <c r="J13" s="262"/>
      <c r="K13" s="228"/>
      <c r="L13" s="230"/>
      <c r="M13" s="232"/>
      <c r="N13" s="232"/>
      <c r="O13" s="224"/>
      <c r="P13" s="224"/>
      <c r="Q13" s="226"/>
      <c r="R13" s="226"/>
    </row>
    <row r="16" spans="2:18" ht="24.75" customHeight="1" thickBot="1">
      <c r="B16" s="64" t="s">
        <v>2</v>
      </c>
      <c r="C16" s="251" t="s">
        <v>34</v>
      </c>
      <c r="D16" s="251"/>
      <c r="E16" s="251"/>
      <c r="F16" s="251"/>
      <c r="G16" s="251"/>
      <c r="H16" s="251"/>
      <c r="I16" s="251"/>
      <c r="J16" s="73"/>
      <c r="K16" s="64" t="s">
        <v>3</v>
      </c>
      <c r="L16" s="251" t="s">
        <v>34</v>
      </c>
      <c r="M16" s="251"/>
      <c r="N16" s="251"/>
      <c r="O16" s="251"/>
      <c r="P16" s="251"/>
      <c r="Q16" s="251"/>
      <c r="R16" s="251"/>
    </row>
    <row r="17" spans="1:18" ht="12.75" customHeight="1">
      <c r="A17" s="179" t="s">
        <v>31</v>
      </c>
      <c r="B17" s="246" t="s">
        <v>6</v>
      </c>
      <c r="C17" s="248" t="s">
        <v>7</v>
      </c>
      <c r="D17" s="248" t="s">
        <v>8</v>
      </c>
      <c r="E17" s="248" t="s">
        <v>15</v>
      </c>
      <c r="F17" s="239" t="s">
        <v>16</v>
      </c>
      <c r="G17" s="241" t="s">
        <v>18</v>
      </c>
      <c r="H17" s="243" t="s">
        <v>19</v>
      </c>
      <c r="I17" s="245" t="s">
        <v>17</v>
      </c>
      <c r="J17" s="179" t="s">
        <v>31</v>
      </c>
      <c r="K17" s="246" t="s">
        <v>6</v>
      </c>
      <c r="L17" s="248" t="s">
        <v>7</v>
      </c>
      <c r="M17" s="248" t="s">
        <v>8</v>
      </c>
      <c r="N17" s="248" t="s">
        <v>15</v>
      </c>
      <c r="O17" s="239" t="s">
        <v>16</v>
      </c>
      <c r="P17" s="241" t="s">
        <v>18</v>
      </c>
      <c r="Q17" s="243" t="s">
        <v>19</v>
      </c>
      <c r="R17" s="245" t="s">
        <v>17</v>
      </c>
    </row>
    <row r="18" spans="1:18" ht="12.75" customHeight="1" thickBot="1">
      <c r="A18" s="174"/>
      <c r="B18" s="247" t="s">
        <v>6</v>
      </c>
      <c r="C18" s="240" t="s">
        <v>7</v>
      </c>
      <c r="D18" s="240" t="s">
        <v>8</v>
      </c>
      <c r="E18" s="240" t="s">
        <v>15</v>
      </c>
      <c r="F18" s="240" t="s">
        <v>16</v>
      </c>
      <c r="G18" s="242"/>
      <c r="H18" s="244"/>
      <c r="I18" s="181" t="s">
        <v>17</v>
      </c>
      <c r="J18" s="174"/>
      <c r="K18" s="247" t="s">
        <v>6</v>
      </c>
      <c r="L18" s="240" t="s">
        <v>7</v>
      </c>
      <c r="M18" s="240" t="s">
        <v>8</v>
      </c>
      <c r="N18" s="240" t="s">
        <v>15</v>
      </c>
      <c r="O18" s="240" t="s">
        <v>16</v>
      </c>
      <c r="P18" s="242"/>
      <c r="Q18" s="244"/>
      <c r="R18" s="181" t="s">
        <v>17</v>
      </c>
    </row>
    <row r="19" spans="1:18" ht="12.75" customHeight="1">
      <c r="A19" s="260">
        <v>2</v>
      </c>
      <c r="B19" s="235">
        <f>'пр.хода'!E6</f>
        <v>1</v>
      </c>
      <c r="C19" s="237" t="str">
        <f>VLOOKUP(B19,'пр.взв.'!B7:E22,2,FALSE)</f>
        <v>NAKHAENKA Katsiaryna</v>
      </c>
      <c r="D19" s="238" t="str">
        <f>VLOOKUP(B19,'пр.взв.'!B7:F22,3,FALSE)</f>
        <v>1991 cms</v>
      </c>
      <c r="E19" s="238" t="str">
        <f>VLOOKUP(B19,'пр.взв.'!B7:E22,4,FALSE)</f>
        <v>BLR</v>
      </c>
      <c r="F19" s="224"/>
      <c r="G19" s="233"/>
      <c r="H19" s="234"/>
      <c r="I19" s="226"/>
      <c r="J19" s="260">
        <v>3</v>
      </c>
      <c r="K19" s="235">
        <f>'пр.хода'!E16</f>
        <v>2</v>
      </c>
      <c r="L19" s="237" t="str">
        <f>VLOOKUP(K19,'пр.взв.'!B7:E22,2,FALSE)</f>
        <v>ZHIVKOVICH Smilyana</v>
      </c>
      <c r="M19" s="238">
        <f>VLOOKUP(K19,'пр.взв.'!B7:F22,3,FALSE)</f>
        <v>1991</v>
      </c>
      <c r="N19" s="238" t="str">
        <f>VLOOKUP(K19,'пр.взв.'!B7:E22,4,FALSE)</f>
        <v>SRB</v>
      </c>
      <c r="O19" s="224"/>
      <c r="P19" s="233"/>
      <c r="Q19" s="234"/>
      <c r="R19" s="226"/>
    </row>
    <row r="20" spans="1:18" ht="12.75" customHeight="1">
      <c r="A20" s="261"/>
      <c r="B20" s="236"/>
      <c r="C20" s="230"/>
      <c r="D20" s="232"/>
      <c r="E20" s="232"/>
      <c r="F20" s="232"/>
      <c r="G20" s="232"/>
      <c r="H20" s="193"/>
      <c r="I20" s="197"/>
      <c r="J20" s="261"/>
      <c r="K20" s="236"/>
      <c r="L20" s="230"/>
      <c r="M20" s="232"/>
      <c r="N20" s="232"/>
      <c r="O20" s="232"/>
      <c r="P20" s="232"/>
      <c r="Q20" s="193"/>
      <c r="R20" s="197"/>
    </row>
    <row r="21" spans="1:18" ht="12.75" customHeight="1">
      <c r="A21" s="261"/>
      <c r="B21" s="227">
        <f>'пр.хода'!E10</f>
        <v>3</v>
      </c>
      <c r="C21" s="229" t="str">
        <f>VLOOKUP(B21,'пр.взв.'!B7:E22,2,FALSE)</f>
        <v>OSTAPIUK Mariia</v>
      </c>
      <c r="D21" s="231">
        <f>VLOOKUP(B21,'пр.взв.'!B7:F22,3,FALSE)</f>
        <v>1991</v>
      </c>
      <c r="E21" s="231" t="str">
        <f>VLOOKUP(B21,'пр.взв.'!B7:E22,4,FALSE)</f>
        <v>UKR</v>
      </c>
      <c r="F21" s="223"/>
      <c r="G21" s="223"/>
      <c r="H21" s="225"/>
      <c r="I21" s="225"/>
      <c r="J21" s="261"/>
      <c r="K21" s="227">
        <f>'пр.хода'!E20</f>
        <v>4</v>
      </c>
      <c r="L21" s="229" t="str">
        <f>VLOOKUP(K21,'пр.взв.'!B7:E22,2,FALSE)</f>
        <v>HARKOVA Mikena</v>
      </c>
      <c r="M21" s="231">
        <f>VLOOKUP(K21,'пр.взв.'!B7:F22,3,FALSE)</f>
        <v>1991</v>
      </c>
      <c r="N21" s="231" t="str">
        <f>VLOOKUP(K21,'пр.взв.'!B7:E22,4,FALSE)</f>
        <v>BGR</v>
      </c>
      <c r="O21" s="223"/>
      <c r="P21" s="223"/>
      <c r="Q21" s="225"/>
      <c r="R21" s="225"/>
    </row>
    <row r="22" spans="1:18" ht="12.75" customHeight="1">
      <c r="A22" s="262"/>
      <c r="B22" s="228"/>
      <c r="C22" s="230"/>
      <c r="D22" s="232"/>
      <c r="E22" s="232"/>
      <c r="F22" s="224"/>
      <c r="G22" s="224"/>
      <c r="H22" s="226"/>
      <c r="I22" s="226"/>
      <c r="J22" s="262"/>
      <c r="K22" s="228"/>
      <c r="L22" s="230"/>
      <c r="M22" s="232"/>
      <c r="N22" s="232"/>
      <c r="O22" s="224"/>
      <c r="P22" s="224"/>
      <c r="Q22" s="226"/>
      <c r="R22" s="226"/>
    </row>
    <row r="29" ht="12.75">
      <c r="N29" s="67"/>
    </row>
  </sheetData>
  <mergeCells count="144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21:B22"/>
    <mergeCell ref="C21:C22"/>
    <mergeCell ref="D21:D22"/>
    <mergeCell ref="E21:E22"/>
    <mergeCell ref="F21:F22"/>
    <mergeCell ref="G21:G22"/>
    <mergeCell ref="H21:H22"/>
    <mergeCell ref="I21:I22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41"/>
  <sheetViews>
    <sheetView tabSelected="1" workbookViewId="0" topLeftCell="A1">
      <selection activeCell="N42" sqref="A1:N42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8" max="8" width="7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9.140625" style="0" customWidth="1"/>
    <col min="14" max="14" width="7.8515625" style="0" customWidth="1"/>
  </cols>
  <sheetData>
    <row r="1" spans="2:14" ht="65.25" customHeight="1" thickBot="1">
      <c r="B1" s="37"/>
      <c r="C1" s="297" t="s">
        <v>44</v>
      </c>
      <c r="D1" s="298"/>
      <c r="E1" s="298"/>
      <c r="F1" s="298"/>
      <c r="G1" s="298"/>
      <c r="H1" s="299"/>
      <c r="I1" s="300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J1" s="301"/>
      <c r="K1" s="301"/>
      <c r="L1" s="301"/>
      <c r="M1" s="301"/>
      <c r="N1" s="302"/>
    </row>
    <row r="2" spans="2:18" ht="26.25" customHeight="1" thickBot="1">
      <c r="B2" s="39"/>
      <c r="C2" s="291" t="str">
        <f>HYPERLINK('пр.взв.'!A4)</f>
        <v>Weight category 52F   кg.                             Весовая категория 52 кг</v>
      </c>
      <c r="D2" s="292"/>
      <c r="E2" s="292"/>
      <c r="F2" s="292"/>
      <c r="G2" s="292"/>
      <c r="H2" s="293"/>
      <c r="I2" s="294" t="str">
        <f>HYPERLINK('[1]реквизиты'!$A$3)</f>
        <v>April, 14 -18      Prague (Czechia)                                                                                                                 14-18 апреля 2011 г.             Прага (Чехия)</v>
      </c>
      <c r="J2" s="295"/>
      <c r="K2" s="295"/>
      <c r="L2" s="295"/>
      <c r="M2" s="295"/>
      <c r="N2" s="296"/>
      <c r="O2" s="74"/>
      <c r="P2" s="74"/>
      <c r="Q2" s="74"/>
      <c r="R2" s="74"/>
    </row>
    <row r="3" spans="15:17" ht="22.5" customHeight="1">
      <c r="O3" s="2"/>
      <c r="P3" s="2"/>
      <c r="Q3" s="2"/>
    </row>
    <row r="4" spans="1:15" ht="24" customHeight="1" thickBot="1">
      <c r="A4" s="72" t="s">
        <v>29</v>
      </c>
      <c r="N4" s="38"/>
      <c r="O4" s="38"/>
    </row>
    <row r="5" spans="1:15" ht="15" customHeight="1" thickBot="1">
      <c r="A5" s="309">
        <v>1</v>
      </c>
      <c r="B5" s="127" t="str">
        <f>VLOOKUP(A5,'пр.взв.'!B7:F22,2,FALSE)</f>
        <v>NAKHAENKA Katsiaryna</v>
      </c>
      <c r="C5" s="264" t="str">
        <f>VLOOKUP(A5,'пр.взв.'!B7:F22,3,FALSE)</f>
        <v>1991 cms</v>
      </c>
      <c r="D5" s="85" t="str">
        <f>VLOOKUP(A5,'пр.взв.'!B7:F22,4,FALSE)</f>
        <v>BLR</v>
      </c>
      <c r="K5" s="270">
        <v>1</v>
      </c>
      <c r="L5" s="95">
        <f>I13</f>
        <v>2</v>
      </c>
      <c r="M5" s="101" t="str">
        <f>VLOOKUP(L5,'пр.взв.'!B7:F22,2,FALSE)</f>
        <v>ZHIVKOVICH Smilyana</v>
      </c>
      <c r="N5" s="86" t="str">
        <f>VLOOKUP(L5,'пр.взв.'!B7:F22,4,FALSE)</f>
        <v>SRB</v>
      </c>
      <c r="O5" s="38"/>
    </row>
    <row r="6" spans="1:15" ht="15" customHeight="1">
      <c r="A6" s="310"/>
      <c r="B6" s="115" t="str">
        <f>'пр.взв.'!C8</f>
        <v>Нахаенко Екатерина </v>
      </c>
      <c r="C6" s="265"/>
      <c r="D6" s="115" t="str">
        <f>'пр.взв.'!E8</f>
        <v>БЛР</v>
      </c>
      <c r="E6" s="272">
        <v>1</v>
      </c>
      <c r="K6" s="271"/>
      <c r="L6" s="103" t="s">
        <v>46</v>
      </c>
      <c r="M6" s="97" t="str">
        <f>VLOOKUP(L6,'пр.взв.'!B7:E22,2,FALSE)</f>
        <v>Жинкович Смиляна</v>
      </c>
      <c r="N6" s="87" t="str">
        <f>VLOOKUP(L6,'пр.взв.'!B7:E22,4,FALSE)</f>
        <v>СРБ</v>
      </c>
      <c r="O6" s="38"/>
    </row>
    <row r="7" spans="1:15" ht="15" customHeight="1" thickBot="1">
      <c r="A7" s="266">
        <v>5</v>
      </c>
      <c r="B7" s="112" t="str">
        <f>VLOOKUP(A7,'пр.взв.'!B7:F22,2,FALSE)</f>
        <v>RYZHOVA Ksenia</v>
      </c>
      <c r="C7" s="274" t="str">
        <f>VLOOKUP(A7,'пр.взв.'!B7:F22,3,FALSE)</f>
        <v>1991 ms</v>
      </c>
      <c r="D7" s="113" t="str">
        <f>VLOOKUP(A7,'пр.взв.'!B9:F24,4,FALSE)</f>
        <v>RUS</v>
      </c>
      <c r="E7" s="273"/>
      <c r="F7" s="6"/>
      <c r="G7" s="30"/>
      <c r="K7" s="280">
        <v>2</v>
      </c>
      <c r="L7" s="96">
        <v>3</v>
      </c>
      <c r="M7" s="89" t="str">
        <f>VLOOKUP(L7,'пр.взв.'!B7:F22,2,FALSE)</f>
        <v>OSTAPIUK Mariia</v>
      </c>
      <c r="N7" s="88" t="str">
        <f>VLOOKUP(L7,'пр.взв.'!B7:E22,4,FALSE)</f>
        <v>UKR</v>
      </c>
      <c r="O7" s="38"/>
    </row>
    <row r="8" spans="1:15" ht="15" customHeight="1" thickBot="1">
      <c r="A8" s="267"/>
      <c r="B8" s="114" t="str">
        <f>'пр.взв.'!C16</f>
        <v>Рыжова Ксения</v>
      </c>
      <c r="C8" s="275"/>
      <c r="D8" s="114" t="str">
        <f>'пр.взв.'!E16</f>
        <v>РОС</v>
      </c>
      <c r="F8" s="2"/>
      <c r="G8" s="313">
        <v>3</v>
      </c>
      <c r="K8" s="281"/>
      <c r="L8" s="103" t="s">
        <v>47</v>
      </c>
      <c r="M8" s="97" t="str">
        <f>VLOOKUP(L8,'пр.взв.'!B1:E24,2,FALSE)</f>
        <v>Остапюк Мария</v>
      </c>
      <c r="N8" s="87" t="str">
        <f>VLOOKUP(L8,'пр.взв.'!B1:E24,4,FALSE)</f>
        <v>УКР</v>
      </c>
      <c r="O8" s="38"/>
    </row>
    <row r="9" spans="1:15" ht="15" customHeight="1" thickBot="1">
      <c r="A9" s="315">
        <v>3</v>
      </c>
      <c r="B9" s="83" t="str">
        <f>VLOOKUP(A9,'пр.взв.'!B7:F22,2,FALSE)</f>
        <v>OSTAPIUK Mariia</v>
      </c>
      <c r="C9" s="264">
        <f>VLOOKUP(A9,'пр.взв.'!B7:F22,3,FALSE)</f>
        <v>1991</v>
      </c>
      <c r="D9" s="85" t="str">
        <f>VLOOKUP(A9,'пр.взв.'!B11:F26,4,FALSE)</f>
        <v>UKR</v>
      </c>
      <c r="F9" s="2"/>
      <c r="G9" s="314"/>
      <c r="H9" s="27"/>
      <c r="K9" s="280">
        <v>3</v>
      </c>
      <c r="L9" s="96">
        <f>C28</f>
        <v>1</v>
      </c>
      <c r="M9" s="89" t="str">
        <f>VLOOKUP(L9,'пр.взв.'!B7:F22,2,FALSE)</f>
        <v>NAKHAENKA Katsiaryna</v>
      </c>
      <c r="N9" s="88" t="str">
        <f>VLOOKUP(L9,'пр.взв.'!B7:E22,4,FALSE)</f>
        <v>BLR</v>
      </c>
      <c r="O9" s="38"/>
    </row>
    <row r="10" spans="1:15" ht="15" customHeight="1">
      <c r="A10" s="316"/>
      <c r="B10" s="115" t="str">
        <f>'пр.взв.'!C12</f>
        <v>Остапюк Мария</v>
      </c>
      <c r="C10" s="265"/>
      <c r="D10" s="115" t="str">
        <f>'пр.взв.'!E12</f>
        <v>УКР</v>
      </c>
      <c r="E10" s="313">
        <v>3</v>
      </c>
      <c r="F10" s="1"/>
      <c r="G10" s="30"/>
      <c r="H10" s="28"/>
      <c r="K10" s="281"/>
      <c r="L10" s="103" t="s">
        <v>45</v>
      </c>
      <c r="M10" s="97" t="str">
        <f>VLOOKUP(L10,'пр.взв.'!B1:E26,2,FALSE)</f>
        <v>Нахаенко Екатерина </v>
      </c>
      <c r="N10" s="87" t="str">
        <f>VLOOKUP(L10,'пр.взв.'!B1:E26,4,FALSE)</f>
        <v>БЛР</v>
      </c>
      <c r="O10" s="38"/>
    </row>
    <row r="11" spans="1:15" ht="15" customHeight="1" thickBot="1">
      <c r="A11" s="266">
        <v>7</v>
      </c>
      <c r="B11" s="116">
        <f>VLOOKUP(A11,'пр.взв.'!B7:F22,2,FALSE)</f>
        <v>0</v>
      </c>
      <c r="C11" s="268">
        <f>VLOOKUP(A11,'пр.взв.'!B7:F22,3,FALSE)</f>
        <v>0</v>
      </c>
      <c r="D11" s="117">
        <f>VLOOKUP(A11,'пр.взв.'!B13:F28,4,FALSE)</f>
        <v>0</v>
      </c>
      <c r="E11" s="314"/>
      <c r="G11" s="2"/>
      <c r="H11" s="28"/>
      <c r="K11" s="280">
        <v>3</v>
      </c>
      <c r="L11" s="96">
        <v>4</v>
      </c>
      <c r="M11" s="89" t="str">
        <f>VLOOKUP(L11,'пр.взв.'!B9:F24,2,FALSE)</f>
        <v>HARKOVA Mikena</v>
      </c>
      <c r="N11" s="88" t="str">
        <f>VLOOKUP(L11,'пр.взв.'!B7:E24,4,FALSE)</f>
        <v>BGR</v>
      </c>
      <c r="O11" s="38"/>
    </row>
    <row r="12" spans="1:15" ht="15" customHeight="1" thickBot="1">
      <c r="A12" s="267"/>
      <c r="B12" s="118">
        <f>'пр.взв.'!C20</f>
        <v>0</v>
      </c>
      <c r="C12" s="269"/>
      <c r="D12" s="118">
        <f>'пр.взв.'!E20</f>
        <v>0</v>
      </c>
      <c r="G12" s="2"/>
      <c r="H12" s="28"/>
      <c r="K12" s="281"/>
      <c r="L12" s="103" t="s">
        <v>48</v>
      </c>
      <c r="M12" s="97" t="str">
        <f>VLOOKUP(L12,'пр.взв.'!B3:E28,2,FALSE)</f>
        <v>Харкова Милена</v>
      </c>
      <c r="N12" s="87" t="str">
        <f>VLOOKUP(L12,'пр.взв.'!B3:E28,4,FALSE)</f>
        <v>БОЛ</v>
      </c>
      <c r="O12" s="38"/>
    </row>
    <row r="13" spans="1:15" ht="15" customHeight="1">
      <c r="A13" s="289" t="s">
        <v>30</v>
      </c>
      <c r="B13" s="119"/>
      <c r="C13" s="119"/>
      <c r="D13" s="120"/>
      <c r="G13" s="2"/>
      <c r="H13" s="28"/>
      <c r="I13" s="286">
        <v>2</v>
      </c>
      <c r="K13" s="278">
        <v>5</v>
      </c>
      <c r="L13" s="96">
        <v>5</v>
      </c>
      <c r="M13" s="89" t="str">
        <f>VLOOKUP(L13,'пр.взв.'!B1:F26,2,FALSE)</f>
        <v>RYZHOVA Ksenia</v>
      </c>
      <c r="N13" s="88" t="str">
        <f>VLOOKUP(L13,'пр.взв.'!B1:E26,4,FALSE)</f>
        <v>RUS</v>
      </c>
      <c r="O13" s="38"/>
    </row>
    <row r="14" spans="1:15" ht="15" customHeight="1" thickBot="1">
      <c r="A14" s="290"/>
      <c r="B14" s="119"/>
      <c r="C14" s="119"/>
      <c r="D14" s="120"/>
      <c r="G14" s="2"/>
      <c r="H14" s="28"/>
      <c r="I14" s="287"/>
      <c r="K14" s="279"/>
      <c r="L14" s="104" t="s">
        <v>49</v>
      </c>
      <c r="M14" s="105" t="str">
        <f>VLOOKUP(L14,'пр.взв.'!B5:E30,2,FALSE)</f>
        <v>Рыжова Ксения</v>
      </c>
      <c r="N14" s="106" t="str">
        <f>VLOOKUP(L14,'пр.взв.'!B5:E30,4,FALSE)</f>
        <v>РОС</v>
      </c>
      <c r="O14" s="38"/>
    </row>
    <row r="15" spans="1:15" ht="15" customHeight="1" thickBot="1">
      <c r="A15" s="311">
        <v>2</v>
      </c>
      <c r="B15" s="127" t="str">
        <f>VLOOKUP(A15,'пр.взв.'!B7:F22,2,FALSE)</f>
        <v>ZHIVKOVICH Smilyana</v>
      </c>
      <c r="C15" s="264">
        <f>VLOOKUP(A15,'пр.взв.'!B7:F22,3,FALSE)</f>
        <v>1991</v>
      </c>
      <c r="D15" s="85" t="str">
        <f>VLOOKUP(A15,'пр.взв.'!B7:F22,4,FALSE)</f>
        <v>SRB</v>
      </c>
      <c r="G15" s="2"/>
      <c r="H15" s="28"/>
      <c r="K15" s="276"/>
      <c r="L15" s="121"/>
      <c r="M15" s="122"/>
      <c r="N15" s="52"/>
      <c r="O15" s="38"/>
    </row>
    <row r="16" spans="1:15" ht="15" customHeight="1">
      <c r="A16" s="312"/>
      <c r="B16" s="115" t="str">
        <f>'пр.взв.'!C10</f>
        <v>Жинкович Смиляна</v>
      </c>
      <c r="C16" s="265"/>
      <c r="D16" s="115" t="str">
        <f>'пр.взв.'!E10</f>
        <v>СРБ</v>
      </c>
      <c r="E16" s="286">
        <v>2</v>
      </c>
      <c r="G16" s="2"/>
      <c r="H16" s="28"/>
      <c r="K16" s="277"/>
      <c r="L16" s="123"/>
      <c r="M16" s="124"/>
      <c r="N16" s="125"/>
      <c r="O16" s="38"/>
    </row>
    <row r="17" spans="1:15" ht="15" customHeight="1" thickBot="1">
      <c r="A17" s="266">
        <v>6</v>
      </c>
      <c r="B17" s="116">
        <f>VLOOKUP(A17,'пр.взв.'!B7:F22,2,FALSE)</f>
        <v>0</v>
      </c>
      <c r="C17" s="268">
        <f>VLOOKUP(A17,'пр.взв.'!B7:F22,3,FALSE)</f>
        <v>0</v>
      </c>
      <c r="D17" s="117">
        <f>VLOOKUP(A17,'пр.взв.'!B7:F22,4,FALSE)</f>
        <v>0</v>
      </c>
      <c r="E17" s="287"/>
      <c r="F17" s="6"/>
      <c r="G17" s="30"/>
      <c r="H17" s="28"/>
      <c r="K17" s="276"/>
      <c r="L17" s="121"/>
      <c r="M17" s="122"/>
      <c r="N17" s="52"/>
      <c r="O17" s="38"/>
    </row>
    <row r="18" spans="1:15" ht="15" customHeight="1" thickBot="1">
      <c r="A18" s="267"/>
      <c r="B18" s="118">
        <f>'пр.взв.'!C18</f>
        <v>0</v>
      </c>
      <c r="C18" s="269"/>
      <c r="D18" s="118">
        <f>'пр.взв.'!E18</f>
        <v>0</v>
      </c>
      <c r="F18" s="2"/>
      <c r="G18" s="286">
        <v>2</v>
      </c>
      <c r="H18" s="29"/>
      <c r="K18" s="277"/>
      <c r="L18" s="123"/>
      <c r="M18" s="124"/>
      <c r="N18" s="125"/>
      <c r="O18" s="38"/>
    </row>
    <row r="19" spans="1:15" ht="15" customHeight="1" thickBot="1">
      <c r="A19" s="309">
        <v>4</v>
      </c>
      <c r="B19" s="83" t="str">
        <f>VLOOKUP(A19,'пр.взв.'!B7:F22,2,FALSE)</f>
        <v>HARKOVA Mikena</v>
      </c>
      <c r="C19" s="264">
        <f>VLOOKUP(A19,'пр.взв.'!B7:F22,3,FALSE)</f>
        <v>1991</v>
      </c>
      <c r="D19" s="85" t="str">
        <f>VLOOKUP(A19,'пр.взв.'!B7:F22,4,FALSE)</f>
        <v>BGR</v>
      </c>
      <c r="F19" s="2"/>
      <c r="G19" s="287"/>
      <c r="H19" s="2"/>
      <c r="K19" s="276"/>
      <c r="L19" s="121"/>
      <c r="M19" s="122"/>
      <c r="N19" s="52"/>
      <c r="O19" s="38"/>
    </row>
    <row r="20" spans="1:15" ht="15" customHeight="1">
      <c r="A20" s="310"/>
      <c r="B20" s="115" t="str">
        <f>'пр.взв.'!C14</f>
        <v>Харкова Милена</v>
      </c>
      <c r="C20" s="265"/>
      <c r="D20" s="115" t="str">
        <f>'пр.взв.'!E14</f>
        <v>БОЛ</v>
      </c>
      <c r="E20" s="272">
        <v>4</v>
      </c>
      <c r="F20" s="1"/>
      <c r="G20" s="30"/>
      <c r="H20" s="2"/>
      <c r="K20" s="277"/>
      <c r="L20" s="123"/>
      <c r="M20" s="124"/>
      <c r="N20" s="125"/>
      <c r="O20" s="38"/>
    </row>
    <row r="21" spans="1:15" ht="15" customHeight="1" thickBot="1">
      <c r="A21" s="266">
        <v>8</v>
      </c>
      <c r="B21" s="116">
        <f>VLOOKUP(A21,'пр.взв.'!B7:F22,2,FALSE)</f>
        <v>0</v>
      </c>
      <c r="C21" s="268">
        <f>VLOOKUP(A21,'пр.взв.'!B7:F22,3,FALSE)</f>
        <v>0</v>
      </c>
      <c r="D21" s="117">
        <f>VLOOKUP(A21,'пр.взв.'!B7:F22,4,FALSE)</f>
        <v>0</v>
      </c>
      <c r="E21" s="273"/>
      <c r="G21" s="2"/>
      <c r="H21" s="2"/>
      <c r="K21" s="2"/>
      <c r="L21" s="2"/>
      <c r="M21" s="2"/>
      <c r="N21" s="126"/>
      <c r="O21" s="38"/>
    </row>
    <row r="22" spans="1:15" ht="15" customHeight="1" thickBot="1">
      <c r="A22" s="267"/>
      <c r="B22" s="118">
        <f>'пр.взв.'!C22</f>
        <v>0</v>
      </c>
      <c r="C22" s="269"/>
      <c r="D22" s="118">
        <f>'пр.взв.'!E22</f>
        <v>0</v>
      </c>
      <c r="G22" s="2"/>
      <c r="H22" s="2"/>
      <c r="N22" s="38"/>
      <c r="O22" s="38"/>
    </row>
    <row r="23" spans="1:8" ht="45" customHeight="1">
      <c r="A23" s="288"/>
      <c r="B23" s="288"/>
      <c r="C23" s="288"/>
      <c r="D23" s="288"/>
      <c r="E23" s="288"/>
      <c r="F23" s="288"/>
      <c r="G23" s="288"/>
      <c r="H23" s="288"/>
    </row>
    <row r="24" spans="1:6" ht="37.5" customHeight="1">
      <c r="A24" s="43" t="s">
        <v>1</v>
      </c>
      <c r="F24" s="43" t="s">
        <v>4</v>
      </c>
    </row>
    <row r="25" ht="12.75" customHeight="1"/>
    <row r="26" spans="1:9" ht="13.5" customHeight="1">
      <c r="A26" s="305"/>
      <c r="B26" s="2"/>
      <c r="F26" s="305"/>
      <c r="G26" s="2"/>
      <c r="H26" s="2"/>
      <c r="I26" s="2"/>
    </row>
    <row r="27" spans="1:9" ht="12.75" customHeight="1" thickBot="1">
      <c r="A27" s="305"/>
      <c r="B27" s="2"/>
      <c r="F27" s="305"/>
      <c r="G27" s="2"/>
      <c r="H27" s="2"/>
      <c r="I27" s="2"/>
    </row>
    <row r="28" spans="1:11" ht="15.75" customHeight="1">
      <c r="A28" s="2"/>
      <c r="B28" s="2"/>
      <c r="C28" s="272">
        <v>1</v>
      </c>
      <c r="F28" s="2"/>
      <c r="G28" s="2"/>
      <c r="H28" s="2"/>
      <c r="I28" s="2"/>
      <c r="J28" s="282">
        <v>4</v>
      </c>
      <c r="K28" s="283"/>
    </row>
    <row r="29" spans="1:11" ht="12.75" customHeight="1" thickBot="1">
      <c r="A29" s="2"/>
      <c r="B29" s="2"/>
      <c r="C29" s="273"/>
      <c r="F29" s="2"/>
      <c r="G29" s="2"/>
      <c r="H29" s="2"/>
      <c r="I29" s="2"/>
      <c r="J29" s="284"/>
      <c r="K29" s="285"/>
    </row>
    <row r="30" spans="1:9" ht="13.5" customHeight="1">
      <c r="A30" s="305"/>
      <c r="B30" s="2"/>
      <c r="F30" s="305"/>
      <c r="G30" s="2"/>
      <c r="H30" s="2"/>
      <c r="I30" s="2"/>
    </row>
    <row r="31" spans="1:9" ht="12.75">
      <c r="A31" s="305"/>
      <c r="B31" s="2"/>
      <c r="F31" s="305"/>
      <c r="G31" s="2"/>
      <c r="H31" s="2"/>
      <c r="I31" s="2"/>
    </row>
    <row r="34" spans="3:6" ht="12.75">
      <c r="C34" s="2"/>
      <c r="D34" s="2"/>
      <c r="E34" s="2"/>
      <c r="F34" s="2"/>
    </row>
    <row r="35" spans="1:11" ht="15.75">
      <c r="A35" s="13" t="str">
        <f>'[1]реквизиты'!$A$8</f>
        <v>Chiaf referee</v>
      </c>
      <c r="B35" s="10"/>
      <c r="C35" s="10"/>
      <c r="D35" s="10"/>
      <c r="E35" s="2"/>
      <c r="F35" s="42"/>
      <c r="H35" s="308" t="str">
        <f>'[1]реквизиты'!$G$8</f>
        <v>V. Bukhval</v>
      </c>
      <c r="I35" s="308"/>
      <c r="K35" t="str">
        <f>'[1]реквизиты'!$G$9</f>
        <v>/BLR/</v>
      </c>
    </row>
    <row r="36" spans="1:11" ht="15">
      <c r="A36" s="108" t="str">
        <f>'[1]реквизиты'!$A$9</f>
        <v>Гл. судья</v>
      </c>
      <c r="B36" s="10"/>
      <c r="C36" s="10"/>
      <c r="D36" s="10"/>
      <c r="E36" s="2"/>
      <c r="F36" s="80"/>
      <c r="G36" s="2"/>
      <c r="H36" s="82" t="str">
        <f>'[1]реквизиты'!$I$8</f>
        <v>В. Бухвал </v>
      </c>
      <c r="I36" s="107"/>
      <c r="K36" t="str">
        <f>'[1]реквизиты'!$I$9</f>
        <v>/БЛР/</v>
      </c>
    </row>
    <row r="37" spans="1:9" ht="15">
      <c r="A37" s="17">
        <f>HYPERLINK('[1]реквизиты'!$A$13)</f>
      </c>
      <c r="C37" s="10"/>
      <c r="D37" s="10"/>
      <c r="E37" s="14"/>
      <c r="F37" s="42">
        <f>HYPERLINK('[1]реквизиты'!$G$13)</f>
      </c>
      <c r="H37" s="81"/>
      <c r="I37" s="19">
        <f>HYPERLINK('[1]реквизиты'!$G$14)</f>
      </c>
    </row>
    <row r="38" spans="3:8" ht="15">
      <c r="C38" s="2"/>
      <c r="D38" s="2"/>
      <c r="E38" s="2"/>
      <c r="F38" s="2"/>
      <c r="H38" s="81"/>
    </row>
    <row r="39" spans="3:8" ht="15">
      <c r="C39" s="2"/>
      <c r="D39" s="2"/>
      <c r="E39" s="2"/>
      <c r="F39" s="2"/>
      <c r="H39" s="81"/>
    </row>
    <row r="40" spans="1:11" ht="15.75">
      <c r="A40" s="13" t="str">
        <f>'[1]реквизиты'!$A$10</f>
        <v>Chiaf  secretary</v>
      </c>
      <c r="C40" s="2"/>
      <c r="D40" s="2"/>
      <c r="E40" s="2"/>
      <c r="F40" s="2"/>
      <c r="H40" s="306" t="str">
        <f>'[1]реквизиты'!$G$10</f>
        <v>N. Glushkova</v>
      </c>
      <c r="I40" s="307"/>
      <c r="J40" s="307"/>
      <c r="K40" t="str">
        <f>'[1]реквизиты'!$G$11</f>
        <v>/RUS/</v>
      </c>
    </row>
    <row r="41" spans="1:11" ht="12.75">
      <c r="A41" t="str">
        <f>'[1]реквизиты'!$A$11</f>
        <v>Гл. секретарь</v>
      </c>
      <c r="H41" t="str">
        <f>'[1]реквизиты'!$I$10</f>
        <v>Н. Глушкова</v>
      </c>
      <c r="K41" t="str">
        <f>'[1]реквизиты'!$I$11</f>
        <v>/РОС/</v>
      </c>
    </row>
  </sheetData>
  <mergeCells count="44">
    <mergeCell ref="H35:I35"/>
    <mergeCell ref="C2:H2"/>
    <mergeCell ref="I2:N2"/>
    <mergeCell ref="C1:H1"/>
    <mergeCell ref="I1:N1"/>
    <mergeCell ref="J28:K29"/>
    <mergeCell ref="I13:I14"/>
    <mergeCell ref="E16:E17"/>
    <mergeCell ref="G18:G19"/>
    <mergeCell ref="E20:E21"/>
    <mergeCell ref="A23:H23"/>
    <mergeCell ref="F26:F27"/>
    <mergeCell ref="A13:A14"/>
    <mergeCell ref="A17:A18"/>
    <mergeCell ref="C17:C18"/>
    <mergeCell ref="G8:G9"/>
    <mergeCell ref="E10:E11"/>
    <mergeCell ref="E6:E7"/>
    <mergeCell ref="K19:K20"/>
    <mergeCell ref="K17:K18"/>
    <mergeCell ref="K15:K16"/>
    <mergeCell ref="K13:K14"/>
    <mergeCell ref="K11:K12"/>
    <mergeCell ref="K9:K10"/>
    <mergeCell ref="K7:K8"/>
    <mergeCell ref="K5:K6"/>
    <mergeCell ref="F30:F31"/>
    <mergeCell ref="A26:A27"/>
    <mergeCell ref="A30:A31"/>
    <mergeCell ref="C28:C29"/>
    <mergeCell ref="A5:A6"/>
    <mergeCell ref="C5:C6"/>
    <mergeCell ref="C7:C8"/>
    <mergeCell ref="A7:A8"/>
    <mergeCell ref="A9:A10"/>
    <mergeCell ref="C9:C10"/>
    <mergeCell ref="A11:A12"/>
    <mergeCell ref="C11:C12"/>
    <mergeCell ref="A15:A16"/>
    <mergeCell ref="C15:C16"/>
    <mergeCell ref="A19:A20"/>
    <mergeCell ref="C19:C20"/>
    <mergeCell ref="A21:A22"/>
    <mergeCell ref="C21:C22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2011-04-17T13:53:07Z</cp:lastPrinted>
  <dcterms:created xsi:type="dcterms:W3CDTF">1996-10-08T23:32:33Z</dcterms:created>
  <dcterms:modified xsi:type="dcterms:W3CDTF">2011-04-17T13:53:47Z</dcterms:modified>
  <cp:category/>
  <cp:version/>
  <cp:contentType/>
  <cp:contentStatus/>
</cp:coreProperties>
</file>