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<sst xmlns="http://schemas.openxmlformats.org/spreadsheetml/2006/main" count="161" uniqueCount="85">
  <si>
    <t>А</t>
  </si>
  <si>
    <t>Б</t>
  </si>
  <si>
    <t>А1</t>
  </si>
  <si>
    <t>Б1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</si>
  <si>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</si>
  <si>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</si>
  <si>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</si>
  <si>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</si>
  <si>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</si>
  <si>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</si>
  <si>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</si>
  <si>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</si>
  <si>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</si>
  <si>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</si>
  <si>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</si>
  <si>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</si>
  <si>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</si>
  <si>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</si>
  <si>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</si>
  <si>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</si>
  <si>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</si>
  <si>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</si>
  <si>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</si>
  <si>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</si>
  <si>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</si>
  <si>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</si>
  <si>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</si>
  <si>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</si>
  <si>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</si>
  <si>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ARHIPAVA Anastasia</t>
  </si>
  <si>
    <t>1987 ms</t>
  </si>
  <si>
    <t>BLR</t>
  </si>
  <si>
    <t>AUBAKIROVA Gulsezim</t>
  </si>
  <si>
    <t>1991 ms</t>
  </si>
  <si>
    <t>KAZ</t>
  </si>
  <si>
    <t>ALIEVA Diana</t>
  </si>
  <si>
    <t>1989 ms</t>
  </si>
  <si>
    <t>RUS-M</t>
  </si>
  <si>
    <t>SHARMANOVA Valentina</t>
  </si>
  <si>
    <t>1985 ms</t>
  </si>
  <si>
    <t>ESTEBESOVA Anara</t>
  </si>
  <si>
    <t>KGZ</t>
  </si>
  <si>
    <t>ZAITSEVA Nadezhda</t>
  </si>
  <si>
    <t>1984 ms</t>
  </si>
  <si>
    <t>RUS</t>
  </si>
  <si>
    <t>RUMYANCHEVA Maria</t>
  </si>
  <si>
    <t>1975 msic</t>
  </si>
  <si>
    <t>DEGTYAREVA Alena</t>
  </si>
  <si>
    <t>1986 ms</t>
  </si>
  <si>
    <t>STANKEVICH Zhanna</t>
  </si>
  <si>
    <t>1987 msic</t>
  </si>
  <si>
    <t>IEVA Mikulionyte</t>
  </si>
  <si>
    <t>LTU</t>
  </si>
  <si>
    <t>ALIEVA Marianna</t>
  </si>
  <si>
    <t>1989 msic</t>
  </si>
  <si>
    <t>VASILEVA Maria</t>
  </si>
  <si>
    <t xml:space="preserve">Weight category 56 kg </t>
  </si>
  <si>
    <t>STEFANOVA Kalina</t>
  </si>
  <si>
    <t>BUL</t>
  </si>
  <si>
    <t>7</t>
  </si>
  <si>
    <t>6</t>
  </si>
  <si>
    <t>8</t>
  </si>
  <si>
    <t>1</t>
  </si>
  <si>
    <t>4:0</t>
  </si>
  <si>
    <t>13</t>
  </si>
  <si>
    <t>3:0</t>
  </si>
  <si>
    <t>3</t>
  </si>
  <si>
    <t>10</t>
  </si>
  <si>
    <t>4</t>
  </si>
  <si>
    <t>3:1</t>
  </si>
  <si>
    <t>5-8</t>
  </si>
  <si>
    <t>9-13</t>
  </si>
  <si>
    <r>
      <t>Рудман Давид Львович</t>
    </r>
    <r>
      <rPr>
        <sz val="14"/>
        <rFont val="Arial"/>
        <family val="0"/>
      </rPr>
      <t>-1ый вицепрезидент ФИАС,ЗМС, ЗТР.</t>
    </r>
  </si>
  <si>
    <r>
      <t>Антонов Борис Михайлович</t>
    </r>
    <r>
      <rPr>
        <sz val="12"/>
        <rFont val="Arial"/>
        <family val="2"/>
      </rPr>
      <t>- президент федерации сумо России.</t>
    </r>
  </si>
  <si>
    <t>Блеер Александр Николаевич - вице-президент ВФС, ректор</t>
  </si>
  <si>
    <t>Российского Государственного Университета Физической</t>
  </si>
  <si>
    <t>Культуры, Спорта и Туризма (РГУФКСиТ).</t>
  </si>
  <si>
    <t>2:0</t>
  </si>
  <si>
    <t>Гордеев Михаил</t>
  </si>
  <si>
    <t>Байдаков Сергей Львович - председатель оркомитета</t>
  </si>
  <si>
    <t>турнира,президент федерации самбо Москвы.</t>
  </si>
  <si>
    <t xml:space="preserve">Елисеев Сергей Владимирович - президент Всероссийской и </t>
  </si>
  <si>
    <t>Европейской федерации самбо.</t>
  </si>
  <si>
    <r>
      <t>Куринной Игорь Иванович</t>
    </r>
    <r>
      <rPr>
        <sz val="14"/>
        <rFont val="Arial"/>
        <family val="0"/>
      </rPr>
      <t>-член попечительского совета</t>
    </r>
  </si>
  <si>
    <t>ВФС, генерал - полковник космических войск.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</si>
</sst>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b/>
      <sz val="12"/>
      <color indexed="12"/>
      <name val="Arial Narrow"/>
      <family val="2"/>
    </font>
    <font>
      <b/>
      <sz val="12"/>
      <color indexed="17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15" applyNumberFormat="1" applyFont="1" applyAlignment="1" applyProtection="1">
      <alignment vertical="center" wrapText="1"/>
      <protection/>
    </xf>
    <xf numFmtId="0" fontId="15" fillId="0" borderId="0" xfId="15" applyNumberFormat="1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15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1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left" vertical="center" wrapText="1"/>
    </xf>
    <xf numFmtId="178" fontId="17" fillId="0" borderId="0" xfId="16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2" xfId="1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15" applyFont="1" applyFill="1" applyBorder="1" applyAlignment="1">
      <alignment horizontal="center"/>
    </xf>
    <xf numFmtId="0" fontId="0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15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12" xfId="15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16" fillId="2" borderId="12" xfId="16" applyFont="1" applyFill="1" applyBorder="1" applyAlignment="1">
      <alignment horizontal="center" vertical="center" wrapText="1"/>
    </xf>
    <xf numFmtId="49" fontId="0" fillId="0" borderId="12" xfId="15" applyNumberFormat="1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3" fillId="0" borderId="1" xfId="15" applyFont="1" applyBorder="1" applyAlignment="1">
      <alignment horizontal="center" vertical="center" wrapText="1"/>
    </xf>
    <xf numFmtId="178" fontId="17" fillId="0" borderId="12" xfId="16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1" fillId="0" borderId="17" xfId="0" applyFont="1" applyBorder="1" applyAlignment="1">
      <alignment horizontal="left" vertical="justify" wrapText="1"/>
    </xf>
    <xf numFmtId="0" fontId="6" fillId="0" borderId="15" xfId="15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8" fontId="16" fillId="3" borderId="13" xfId="16" applyFont="1" applyFill="1" applyBorder="1" applyAlignment="1">
      <alignment horizontal="center" vertical="center" wrapText="1"/>
    </xf>
    <xf numFmtId="178" fontId="16" fillId="3" borderId="18" xfId="16" applyFont="1" applyFill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9" xfId="15" applyFont="1" applyBorder="1" applyAlignment="1" applyProtection="1">
      <alignment horizontal="center" vertical="center"/>
      <protection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24" xfId="15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24" xfId="15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4" xfId="15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4" xfId="15" applyFont="1" applyBorder="1" applyAlignment="1">
      <alignment horizontal="center" vertical="center" wrapText="1"/>
    </xf>
    <xf numFmtId="0" fontId="6" fillId="0" borderId="13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19" fillId="5" borderId="28" xfId="15" applyFont="1" applyFill="1" applyBorder="1" applyAlignment="1" applyProtection="1">
      <alignment horizontal="center" vertical="center" wrapText="1"/>
      <protection/>
    </xf>
    <xf numFmtId="0" fontId="19" fillId="5" borderId="29" xfId="15" applyFont="1" applyFill="1" applyBorder="1" applyAlignment="1" applyProtection="1">
      <alignment horizontal="center" vertical="center" wrapText="1"/>
      <protection/>
    </xf>
    <xf numFmtId="0" fontId="19" fillId="5" borderId="30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" borderId="0" xfId="15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32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28" xfId="15" applyNumberFormat="1" applyFont="1" applyFill="1" applyBorder="1" applyAlignment="1">
      <alignment horizontal="center" vertical="center" wrapText="1"/>
    </xf>
    <xf numFmtId="0" fontId="7" fillId="0" borderId="29" xfId="15" applyNumberFormat="1" applyFont="1" applyFill="1" applyBorder="1" applyAlignment="1">
      <alignment horizontal="center" vertical="center" wrapText="1"/>
    </xf>
    <xf numFmtId="0" fontId="7" fillId="0" borderId="30" xfId="15" applyNumberFormat="1" applyFont="1" applyFill="1" applyBorder="1" applyAlignment="1">
      <alignment horizontal="center" vertical="center" wrapText="1"/>
    </xf>
    <xf numFmtId="0" fontId="1" fillId="0" borderId="0" xfId="15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7" borderId="28" xfId="15" applyFont="1" applyFill="1" applyBorder="1" applyAlignment="1">
      <alignment horizontal="center" vertical="center"/>
    </xf>
    <xf numFmtId="0" fontId="5" fillId="7" borderId="29" xfId="15" applyFont="1" applyFill="1" applyBorder="1" applyAlignment="1">
      <alignment horizontal="center" vertical="center"/>
    </xf>
    <xf numFmtId="0" fontId="5" fillId="7" borderId="30" xfId="15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2" fillId="0" borderId="20" xfId="15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2" fillId="0" borderId="24" xfId="15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49" fontId="12" fillId="0" borderId="13" xfId="15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39" xfId="15" applyFont="1" applyBorder="1" applyAlignment="1">
      <alignment horizontal="left" vertical="center" wrapText="1"/>
    </xf>
    <xf numFmtId="0" fontId="6" fillId="0" borderId="40" xfId="15" applyFont="1" applyBorder="1" applyAlignment="1">
      <alignment horizontal="left" vertical="center" wrapText="1"/>
    </xf>
    <xf numFmtId="0" fontId="6" fillId="0" borderId="41" xfId="15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57150</xdr:rowOff>
    </xdr:from>
    <xdr:to>
      <xdr:col>1</xdr:col>
      <xdr:colOff>828675</xdr:colOff>
      <xdr:row>1</xdr:row>
      <xdr:rowOff>342900</xdr:rowOff>
    </xdr:to>
    <xdr:grpSp>
      <xdr:nvGrpSpPr>
        <xdr:cNvPr id="6" name="Group 69"/>
        <xdr:cNvGrpSpPr>
          <a:grpSpLocks/>
        </xdr:cNvGrpSpPr>
      </xdr:nvGrpSpPr>
      <xdr:grpSpPr>
        <a:xfrm>
          <a:off x="9525" y="57150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7" name="Picture 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400050</xdr:colOff>
      <xdr:row>0</xdr:row>
      <xdr:rowOff>161925</xdr:rowOff>
    </xdr:from>
    <xdr:to>
      <xdr:col>12</xdr:col>
      <xdr:colOff>838200</xdr:colOff>
      <xdr:row>1</xdr:row>
      <xdr:rowOff>352425</xdr:rowOff>
    </xdr:to>
    <xdr:pic>
      <xdr:nvPicPr>
        <xdr:cNvPr id="9" name="Picture 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619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G8" t="str">
            <v>R. Baboyan</v>
          </cell>
        </row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workbookViewId="0" topLeftCell="A5">
      <selection activeCell="A10" sqref="A10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4.57421875" style="0" customWidth="1"/>
  </cols>
  <sheetData>
    <row r="1" spans="1:8" ht="36.75" customHeight="1" thickBot="1">
      <c r="A1" s="142" t="s">
        <v>11</v>
      </c>
      <c r="B1" s="142"/>
      <c r="C1" s="142"/>
      <c r="D1" s="59"/>
      <c r="F1" s="130" t="str">
        <f>HYPERLINK('пр.взв.'!A4)</f>
        <v>Weight category 56 kg </v>
      </c>
      <c r="G1" s="130"/>
      <c r="H1" s="130"/>
    </row>
    <row r="2" spans="1:10" ht="18.75" customHeight="1">
      <c r="A2" s="128" t="s">
        <v>14</v>
      </c>
      <c r="B2" s="128" t="s">
        <v>4</v>
      </c>
      <c r="C2" s="128" t="s">
        <v>5</v>
      </c>
      <c r="D2" s="128" t="s">
        <v>6</v>
      </c>
      <c r="E2" s="128" t="s">
        <v>15</v>
      </c>
      <c r="F2" s="128" t="s">
        <v>16</v>
      </c>
      <c r="G2" s="128" t="s">
        <v>17</v>
      </c>
      <c r="H2" s="128" t="s">
        <v>18</v>
      </c>
      <c r="I2" s="128" t="s">
        <v>19</v>
      </c>
      <c r="J2" s="128" t="s">
        <v>20</v>
      </c>
    </row>
    <row r="3" spans="1:10" ht="12" customHeight="1" thickBot="1">
      <c r="A3" s="129" t="s">
        <v>14</v>
      </c>
      <c r="B3" s="129" t="s">
        <v>4</v>
      </c>
      <c r="C3" s="129" t="s">
        <v>5</v>
      </c>
      <c r="D3" s="129" t="s">
        <v>6</v>
      </c>
      <c r="E3" s="129" t="s">
        <v>15</v>
      </c>
      <c r="F3" s="129" t="s">
        <v>16</v>
      </c>
      <c r="G3" s="129" t="s">
        <v>17</v>
      </c>
      <c r="H3" s="129" t="s">
        <v>18</v>
      </c>
      <c r="I3" s="129" t="s">
        <v>19</v>
      </c>
      <c r="J3" s="129" t="s">
        <v>20</v>
      </c>
    </row>
    <row r="4" spans="1:10" ht="20.25" customHeight="1">
      <c r="A4" s="137" t="s">
        <v>12</v>
      </c>
      <c r="B4" s="139">
        <v>1</v>
      </c>
      <c r="C4" s="123" t="str">
        <f>VLOOKUP(B4,'пр.взв.'!B7:E38,2,FALSE)</f>
        <v>ALIEVA Marianna</v>
      </c>
      <c r="D4" s="123" t="str">
        <f>VLOOKUP(B4,'пр.взв.'!B7:E38,3,FALSE)</f>
        <v>1989 msic</v>
      </c>
      <c r="E4" s="123" t="str">
        <f>VLOOKUP(B4,'пр.взв.'!B7:E38,4,FALSE)</f>
        <v>RUS-M</v>
      </c>
      <c r="F4" s="124"/>
      <c r="G4" s="136"/>
      <c r="H4" s="140"/>
      <c r="I4" s="131"/>
      <c r="J4" s="132" t="s">
        <v>22</v>
      </c>
    </row>
    <row r="5" spans="1:10" ht="20.25" customHeight="1">
      <c r="A5" s="138"/>
      <c r="B5" s="141"/>
      <c r="C5" s="135"/>
      <c r="D5" s="135"/>
      <c r="E5" s="135"/>
      <c r="F5" s="143"/>
      <c r="G5" s="136"/>
      <c r="H5" s="140"/>
      <c r="I5" s="131"/>
      <c r="J5" s="133"/>
    </row>
    <row r="6" spans="1:10" ht="20.25" customHeight="1">
      <c r="A6" s="126" t="s">
        <v>13</v>
      </c>
      <c r="B6" s="139">
        <v>4</v>
      </c>
      <c r="C6" s="123" t="str">
        <f>VLOOKUP(B6,'пр.взв.'!B7:E38,2,FALSE)</f>
        <v>SHARMANOVA Valentina</v>
      </c>
      <c r="D6" s="123" t="str">
        <f>VLOOKUP(B6,'пр.взв.'!B7:E38,3,FALSE)</f>
        <v>1985 ms</v>
      </c>
      <c r="E6" s="123" t="str">
        <f>VLOOKUP(B6,'пр.взв.'!B7:E38,4,FALSE)</f>
        <v>RUS-M</v>
      </c>
      <c r="F6" s="124"/>
      <c r="G6" s="125"/>
      <c r="H6" s="140"/>
      <c r="I6" s="131"/>
      <c r="J6" s="133"/>
    </row>
    <row r="7" spans="1:10" ht="20.25" customHeight="1">
      <c r="A7" s="126"/>
      <c r="B7" s="125"/>
      <c r="C7" s="123"/>
      <c r="D7" s="123"/>
      <c r="E7" s="123"/>
      <c r="F7" s="124"/>
      <c r="G7" s="125"/>
      <c r="H7" s="140"/>
      <c r="I7" s="131"/>
      <c r="J7" s="134"/>
    </row>
    <row r="8" spans="1:10" ht="15.75">
      <c r="A8" s="88"/>
      <c r="B8" s="89"/>
      <c r="C8" s="90"/>
      <c r="D8" s="90"/>
      <c r="E8" s="90"/>
      <c r="F8" s="58"/>
      <c r="G8" s="89"/>
      <c r="H8" s="89"/>
      <c r="I8" s="91"/>
      <c r="J8" s="92"/>
    </row>
    <row r="9" spans="1:10" ht="12.75" customHeight="1">
      <c r="A9" s="93"/>
      <c r="B9" s="94"/>
      <c r="C9" s="95"/>
      <c r="D9" s="90"/>
      <c r="E9" s="90"/>
      <c r="F9" s="58"/>
      <c r="G9" s="89"/>
      <c r="H9" s="89"/>
      <c r="I9" s="91"/>
      <c r="J9" s="92"/>
    </row>
    <row r="10" spans="1:8" ht="21.75" customHeight="1" thickBot="1">
      <c r="A10" s="96"/>
      <c r="B10" s="96"/>
      <c r="C10" s="97" t="s">
        <v>21</v>
      </c>
      <c r="E10" s="57"/>
      <c r="F10" s="130" t="str">
        <f>HYPERLINK('пр.взв.'!A4)</f>
        <v>Weight category 56 kg </v>
      </c>
      <c r="G10" s="130"/>
      <c r="H10" s="130"/>
    </row>
    <row r="11" spans="1:10" ht="12.75" customHeight="1">
      <c r="A11" s="128" t="s">
        <v>14</v>
      </c>
      <c r="B11" s="128" t="s">
        <v>4</v>
      </c>
      <c r="C11" s="128" t="s">
        <v>5</v>
      </c>
      <c r="D11" s="128" t="s">
        <v>6</v>
      </c>
      <c r="E11" s="128" t="s">
        <v>15</v>
      </c>
      <c r="F11" s="128" t="s">
        <v>16</v>
      </c>
      <c r="G11" s="128" t="s">
        <v>17</v>
      </c>
      <c r="H11" s="128" t="s">
        <v>18</v>
      </c>
      <c r="I11" s="128" t="s">
        <v>19</v>
      </c>
      <c r="J11" s="128" t="s">
        <v>20</v>
      </c>
    </row>
    <row r="12" spans="1:10" ht="13.5" thickBot="1">
      <c r="A12" s="129" t="s">
        <v>14</v>
      </c>
      <c r="B12" s="129" t="s">
        <v>4</v>
      </c>
      <c r="C12" s="129" t="s">
        <v>5</v>
      </c>
      <c r="D12" s="129" t="s">
        <v>6</v>
      </c>
      <c r="E12" s="129" t="s">
        <v>15</v>
      </c>
      <c r="F12" s="129" t="s">
        <v>16</v>
      </c>
      <c r="G12" s="129" t="s">
        <v>17</v>
      </c>
      <c r="H12" s="129" t="s">
        <v>18</v>
      </c>
      <c r="I12" s="129" t="s">
        <v>19</v>
      </c>
      <c r="J12" s="129" t="s">
        <v>20</v>
      </c>
    </row>
    <row r="13" spans="1:10" ht="20.25" customHeight="1">
      <c r="A13" s="137" t="s">
        <v>12</v>
      </c>
      <c r="B13" s="127">
        <f>'пр.хода'!I13</f>
        <v>3</v>
      </c>
      <c r="C13" s="123" t="str">
        <f>VLOOKUP(B13,'пр.взв.'!B7:E38,2,FALSE)</f>
        <v>STANKEVICH Zhanna</v>
      </c>
      <c r="D13" s="123" t="str">
        <f>VLOOKUP(B13,'пр.взв.'!B7:E38,3,FALSE)</f>
        <v>1987 msic</v>
      </c>
      <c r="E13" s="123" t="str">
        <f>VLOOKUP(B13,'пр.взв.'!B7:E38,4,FALSE)</f>
        <v>RUS-M</v>
      </c>
      <c r="F13" s="124"/>
      <c r="G13" s="136"/>
      <c r="H13" s="125"/>
      <c r="I13" s="131"/>
      <c r="J13" s="132" t="s">
        <v>22</v>
      </c>
    </row>
    <row r="14" spans="1:10" ht="20.25" customHeight="1">
      <c r="A14" s="138"/>
      <c r="B14" s="125"/>
      <c r="C14" s="135"/>
      <c r="D14" s="135"/>
      <c r="E14" s="135"/>
      <c r="F14" s="124"/>
      <c r="G14" s="136"/>
      <c r="H14" s="125"/>
      <c r="I14" s="131"/>
      <c r="J14" s="133"/>
    </row>
    <row r="15" spans="1:10" ht="20.25" customHeight="1">
      <c r="A15" s="126" t="s">
        <v>13</v>
      </c>
      <c r="B15" s="127">
        <f>'пр.хода'!I31</f>
        <v>6</v>
      </c>
      <c r="C15" s="123" t="str">
        <f>VLOOKUP(B15,'пр.взв.'!B9:E40,2,FALSE)</f>
        <v>ALIEVA Diana</v>
      </c>
      <c r="D15" s="123" t="str">
        <f>VLOOKUP(B15,'пр.взв.'!B8:E38,3,FALSE)</f>
        <v>1989 ms</v>
      </c>
      <c r="E15" s="123" t="str">
        <f>VLOOKUP(B15,'пр.взв.'!B7:E38,4,FALSE)</f>
        <v>RUS-M</v>
      </c>
      <c r="F15" s="124"/>
      <c r="G15" s="125"/>
      <c r="H15" s="125"/>
      <c r="I15" s="131"/>
      <c r="J15" s="133"/>
    </row>
    <row r="16" spans="1:10" ht="20.25" customHeight="1">
      <c r="A16" s="126"/>
      <c r="B16" s="125"/>
      <c r="C16" s="123"/>
      <c r="D16" s="123"/>
      <c r="E16" s="123"/>
      <c r="F16" s="124"/>
      <c r="G16" s="125"/>
      <c r="H16" s="125"/>
      <c r="I16" s="131"/>
      <c r="J16" s="134"/>
    </row>
    <row r="17" ht="19.5" customHeight="1"/>
    <row r="18" ht="19.5" customHeight="1"/>
    <row r="19" spans="1:7" ht="19.5" customHeight="1">
      <c r="A19" s="49" t="str">
        <f>HYPERLINK('[2]реквизиты'!$A$8)</f>
        <v>Chief referee</v>
      </c>
      <c r="B19" s="50"/>
      <c r="C19" s="50"/>
      <c r="D19" s="50"/>
      <c r="E19" s="3"/>
      <c r="F19" s="60" t="str">
        <f>HYPERLINK('[2]реквизиты'!$G$8)</f>
        <v>R. Baboyan</v>
      </c>
      <c r="G19" s="52" t="str">
        <f>HYPERLINK('[2]реквизиты'!$G$9)</f>
        <v>/RUS/</v>
      </c>
    </row>
    <row r="20" spans="1:7" ht="19.5" customHeight="1">
      <c r="A20" s="50"/>
      <c r="B20" s="50"/>
      <c r="C20" s="50"/>
      <c r="D20" s="53"/>
      <c r="E20" s="4"/>
      <c r="F20" s="8"/>
      <c r="G20" s="4"/>
    </row>
    <row r="21" spans="1:7" ht="12.75">
      <c r="A21" s="54" t="str">
        <f>HYPERLINK('[2]реквизиты'!$A$10)</f>
        <v>Chief  secretary</v>
      </c>
      <c r="C21" s="50"/>
      <c r="D21" s="50"/>
      <c r="E21" s="51"/>
      <c r="F21" s="60" t="str">
        <f>HYPERLINK('[2]реквизиты'!$G$10)</f>
        <v>R. Zakirov</v>
      </c>
      <c r="G21" s="56" t="str">
        <f>HYPERLINK('[2]реквизиты'!$G$11)</f>
        <v>/RUS/</v>
      </c>
    </row>
    <row r="22" spans="1:10" ht="12.75">
      <c r="A22" s="105"/>
      <c r="B22" s="105"/>
      <c r="C22" s="105"/>
      <c r="D22" s="105"/>
      <c r="E22" s="105"/>
      <c r="F22" s="105"/>
      <c r="G22" s="105"/>
      <c r="H22" s="105"/>
      <c r="I22" s="101"/>
      <c r="J22" s="101"/>
    </row>
    <row r="23" spans="1:10" ht="12.75">
      <c r="A23" s="105"/>
      <c r="B23" s="105"/>
      <c r="C23" s="105"/>
      <c r="D23" s="105"/>
      <c r="E23" s="105"/>
      <c r="F23" s="105"/>
      <c r="G23" s="105"/>
      <c r="H23" s="105"/>
      <c r="I23" s="101"/>
      <c r="J23" s="101"/>
    </row>
    <row r="24" spans="1:10" ht="12.75">
      <c r="A24" s="105"/>
      <c r="B24" s="106"/>
      <c r="C24" s="107"/>
      <c r="D24" s="107"/>
      <c r="E24" s="107"/>
      <c r="F24" s="108"/>
      <c r="G24" s="109"/>
      <c r="H24" s="105"/>
      <c r="I24" s="101"/>
      <c r="J24" s="101"/>
    </row>
    <row r="25" spans="1:10" ht="12.75">
      <c r="A25" s="105"/>
      <c r="B25" s="105"/>
      <c r="C25" s="107"/>
      <c r="D25" s="107"/>
      <c r="E25" s="107"/>
      <c r="F25" s="108"/>
      <c r="G25" s="109"/>
      <c r="H25" s="105"/>
      <c r="I25" s="101"/>
      <c r="J25" s="101"/>
    </row>
    <row r="26" spans="1:10" ht="12.75">
      <c r="A26" s="105"/>
      <c r="B26" s="106"/>
      <c r="C26" s="107"/>
      <c r="D26" s="107"/>
      <c r="E26" s="107"/>
      <c r="F26" s="108"/>
      <c r="G26" s="105"/>
      <c r="H26" s="105"/>
      <c r="I26" s="101"/>
      <c r="J26" s="101"/>
    </row>
    <row r="27" spans="1:10" ht="12.75">
      <c r="A27" s="105"/>
      <c r="B27" s="105"/>
      <c r="C27" s="107"/>
      <c r="D27" s="107"/>
      <c r="E27" s="107"/>
      <c r="F27" s="108"/>
      <c r="G27" s="105"/>
      <c r="H27" s="105"/>
      <c r="I27" s="101"/>
      <c r="J27" s="101"/>
    </row>
    <row r="28" spans="1:10" ht="36" customHeight="1">
      <c r="A28" s="98"/>
      <c r="B28" s="98"/>
      <c r="C28" s="101"/>
      <c r="D28" s="101"/>
      <c r="E28" s="101"/>
      <c r="F28" s="101"/>
      <c r="G28" s="101"/>
      <c r="H28" s="101"/>
      <c r="I28" s="101"/>
      <c r="J28" s="101"/>
    </row>
    <row r="29" spans="1:10" ht="19.5" customHeight="1">
      <c r="A29" s="101"/>
      <c r="B29" s="98"/>
      <c r="C29" s="101"/>
      <c r="D29" s="101"/>
      <c r="E29" s="101"/>
      <c r="F29" s="101"/>
      <c r="G29" s="101"/>
      <c r="H29" s="101"/>
      <c r="I29" s="101"/>
      <c r="J29" s="101"/>
    </row>
    <row r="30" spans="1:10" ht="19.5" customHeight="1">
      <c r="A30" s="101"/>
      <c r="B30" s="98"/>
      <c r="C30" s="101"/>
      <c r="D30" s="101"/>
      <c r="E30" s="101"/>
      <c r="F30" s="101"/>
      <c r="G30" s="101"/>
      <c r="H30" s="101"/>
      <c r="I30" s="101"/>
      <c r="J30" s="101"/>
    </row>
    <row r="31" spans="1:10" ht="19.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</row>
    <row r="32" spans="1:10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.75">
      <c r="A34" s="49"/>
      <c r="B34" s="98"/>
      <c r="C34" s="98"/>
      <c r="D34" s="98"/>
      <c r="E34" s="101"/>
      <c r="F34" s="99"/>
      <c r="G34" s="100"/>
      <c r="H34" s="101"/>
      <c r="I34" s="101"/>
      <c r="J34" s="101"/>
    </row>
    <row r="35" spans="1:10" ht="12.75">
      <c r="A35" s="98"/>
      <c r="B35" s="98"/>
      <c r="C35" s="98"/>
      <c r="D35" s="98"/>
      <c r="E35" s="101"/>
      <c r="F35" s="103"/>
      <c r="G35" s="101"/>
      <c r="H35" s="101"/>
      <c r="I35" s="101"/>
      <c r="J35" s="101"/>
    </row>
    <row r="36" spans="1:10" ht="12.75">
      <c r="A36" s="102"/>
      <c r="B36" s="101"/>
      <c r="C36" s="98"/>
      <c r="D36" s="98"/>
      <c r="E36" s="104"/>
      <c r="F36" s="99"/>
      <c r="G36" s="100"/>
      <c r="H36" s="101"/>
      <c r="I36" s="101"/>
      <c r="J36" s="101"/>
    </row>
    <row r="37" spans="1:10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</row>
    <row r="38" spans="1:10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0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</sheetData>
  <mergeCells count="61">
    <mergeCell ref="A1:C1"/>
    <mergeCell ref="E4:E5"/>
    <mergeCell ref="F4:F5"/>
    <mergeCell ref="G4:G5"/>
    <mergeCell ref="F1:H1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E6:E7"/>
    <mergeCell ref="F6:F7"/>
    <mergeCell ref="G6:G7"/>
    <mergeCell ref="H6:H7"/>
    <mergeCell ref="A6:A7"/>
    <mergeCell ref="B6:B7"/>
    <mergeCell ref="C6:C7"/>
    <mergeCell ref="D6:D7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F2:F3"/>
    <mergeCell ref="G2:G3"/>
    <mergeCell ref="H2:H3"/>
    <mergeCell ref="I2:I3"/>
    <mergeCell ref="J2:J3"/>
    <mergeCell ref="I4:I5"/>
    <mergeCell ref="J4:J7"/>
    <mergeCell ref="I6:I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workbookViewId="0" topLeftCell="A11">
      <selection activeCell="H31" sqref="H3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22"/>
      <c r="B1" s="122"/>
      <c r="C1" s="122"/>
      <c r="D1" s="122"/>
      <c r="E1" s="122"/>
      <c r="F1" s="1"/>
    </row>
    <row r="2" spans="1:6" ht="45" customHeight="1">
      <c r="A2" s="145" t="s">
        <v>10</v>
      </c>
      <c r="B2" s="145"/>
      <c r="C2" s="145"/>
      <c r="D2" s="145"/>
      <c r="E2" s="145"/>
      <c r="F2" s="75"/>
    </row>
    <row r="3" spans="1:10" ht="31.5" customHeight="1">
      <c r="A3" s="121"/>
      <c r="B3" s="121"/>
      <c r="C3" s="121"/>
      <c r="D3" s="121"/>
      <c r="E3" s="121"/>
      <c r="F3" s="76"/>
      <c r="G3" s="4"/>
      <c r="H3" s="4"/>
      <c r="I3" s="4"/>
      <c r="J3" s="4"/>
    </row>
    <row r="4" spans="1:5" ht="31.5" customHeight="1" thickBot="1">
      <c r="A4" s="144" t="s">
        <v>56</v>
      </c>
      <c r="B4" s="144"/>
      <c r="C4" s="144"/>
      <c r="D4" s="144"/>
      <c r="E4" s="144"/>
    </row>
    <row r="5" spans="1:5" ht="12.75" customHeight="1">
      <c r="A5" s="152" t="s">
        <v>9</v>
      </c>
      <c r="B5" s="156" t="s">
        <v>4</v>
      </c>
      <c r="C5" s="152" t="s">
        <v>5</v>
      </c>
      <c r="D5" s="152" t="s">
        <v>6</v>
      </c>
      <c r="E5" s="152" t="s">
        <v>7</v>
      </c>
    </row>
    <row r="6" spans="1:5" ht="12.75" customHeight="1" thickBot="1">
      <c r="A6" s="155" t="s">
        <v>9</v>
      </c>
      <c r="B6" s="157"/>
      <c r="C6" s="153" t="s">
        <v>5</v>
      </c>
      <c r="D6" s="153" t="s">
        <v>6</v>
      </c>
      <c r="E6" s="153" t="s">
        <v>7</v>
      </c>
    </row>
    <row r="7" spans="1:5" ht="15" customHeight="1">
      <c r="A7" s="154"/>
      <c r="B7" s="151">
        <v>1</v>
      </c>
      <c r="C7" s="150" t="s">
        <v>53</v>
      </c>
      <c r="D7" s="146" t="s">
        <v>54</v>
      </c>
      <c r="E7" s="146" t="s">
        <v>37</v>
      </c>
    </row>
    <row r="8" spans="1:5" ht="12.75" customHeight="1">
      <c r="A8" s="147"/>
      <c r="B8" s="151"/>
      <c r="C8" s="150"/>
      <c r="D8" s="146"/>
      <c r="E8" s="146"/>
    </row>
    <row r="9" spans="1:5" ht="15" customHeight="1">
      <c r="A9" s="147"/>
      <c r="B9" s="151">
        <v>2</v>
      </c>
      <c r="C9" s="158" t="s">
        <v>51</v>
      </c>
      <c r="D9" s="146" t="s">
        <v>33</v>
      </c>
      <c r="E9" s="146" t="s">
        <v>52</v>
      </c>
    </row>
    <row r="10" spans="1:5" ht="15" customHeight="1">
      <c r="A10" s="147"/>
      <c r="B10" s="151"/>
      <c r="C10" s="158"/>
      <c r="D10" s="146"/>
      <c r="E10" s="146"/>
    </row>
    <row r="11" spans="1:5" ht="15.75" customHeight="1">
      <c r="A11" s="147"/>
      <c r="B11" s="151">
        <v>3</v>
      </c>
      <c r="C11" s="158" t="s">
        <v>49</v>
      </c>
      <c r="D11" s="146" t="s">
        <v>50</v>
      </c>
      <c r="E11" s="146" t="s">
        <v>37</v>
      </c>
    </row>
    <row r="12" spans="1:5" ht="12.75" customHeight="1">
      <c r="A12" s="147"/>
      <c r="B12" s="151"/>
      <c r="C12" s="158"/>
      <c r="D12" s="146"/>
      <c r="E12" s="146"/>
    </row>
    <row r="13" spans="1:5" ht="15" customHeight="1">
      <c r="A13" s="147"/>
      <c r="B13" s="151">
        <v>4</v>
      </c>
      <c r="C13" s="150" t="s">
        <v>38</v>
      </c>
      <c r="D13" s="146" t="s">
        <v>39</v>
      </c>
      <c r="E13" s="146" t="s">
        <v>37</v>
      </c>
    </row>
    <row r="14" spans="1:5" ht="12.75" customHeight="1">
      <c r="A14" s="147"/>
      <c r="B14" s="151"/>
      <c r="C14" s="150"/>
      <c r="D14" s="146"/>
      <c r="E14" s="146"/>
    </row>
    <row r="15" spans="1:5" ht="15" customHeight="1">
      <c r="A15" s="147"/>
      <c r="B15" s="151">
        <v>5</v>
      </c>
      <c r="C15" s="150" t="s">
        <v>55</v>
      </c>
      <c r="D15" s="146" t="s">
        <v>30</v>
      </c>
      <c r="E15" s="146" t="s">
        <v>44</v>
      </c>
    </row>
    <row r="16" spans="1:5" ht="12.75" customHeight="1">
      <c r="A16" s="147"/>
      <c r="B16" s="151"/>
      <c r="C16" s="150"/>
      <c r="D16" s="146"/>
      <c r="E16" s="146"/>
    </row>
    <row r="17" spans="1:5" ht="15" customHeight="1">
      <c r="A17" s="147"/>
      <c r="B17" s="151">
        <v>6</v>
      </c>
      <c r="C17" s="150" t="s">
        <v>35</v>
      </c>
      <c r="D17" s="146" t="s">
        <v>36</v>
      </c>
      <c r="E17" s="146" t="s">
        <v>37</v>
      </c>
    </row>
    <row r="18" spans="1:5" ht="12.75" customHeight="1">
      <c r="A18" s="147"/>
      <c r="B18" s="151"/>
      <c r="C18" s="150"/>
      <c r="D18" s="146"/>
      <c r="E18" s="146"/>
    </row>
    <row r="19" spans="1:5" ht="15" customHeight="1">
      <c r="A19" s="147"/>
      <c r="B19" s="151">
        <v>7</v>
      </c>
      <c r="C19" s="150" t="s">
        <v>29</v>
      </c>
      <c r="D19" s="146" t="s">
        <v>30</v>
      </c>
      <c r="E19" s="146" t="s">
        <v>31</v>
      </c>
    </row>
    <row r="20" spans="1:5" ht="12.75" customHeight="1">
      <c r="A20" s="147"/>
      <c r="B20" s="151"/>
      <c r="C20" s="150"/>
      <c r="D20" s="146"/>
      <c r="E20" s="146"/>
    </row>
    <row r="21" spans="1:5" ht="15" customHeight="1">
      <c r="A21" s="147"/>
      <c r="B21" s="151">
        <v>8</v>
      </c>
      <c r="C21" s="150" t="s">
        <v>32</v>
      </c>
      <c r="D21" s="146" t="s">
        <v>33</v>
      </c>
      <c r="E21" s="146" t="s">
        <v>34</v>
      </c>
    </row>
    <row r="22" spans="1:5" ht="12.75" customHeight="1">
      <c r="A22" s="147"/>
      <c r="B22" s="151"/>
      <c r="C22" s="150"/>
      <c r="D22" s="146"/>
      <c r="E22" s="146"/>
    </row>
    <row r="23" spans="1:5" ht="15" customHeight="1">
      <c r="A23" s="147"/>
      <c r="B23" s="151">
        <v>9</v>
      </c>
      <c r="C23" s="150" t="s">
        <v>45</v>
      </c>
      <c r="D23" s="146" t="s">
        <v>46</v>
      </c>
      <c r="E23" s="146" t="s">
        <v>44</v>
      </c>
    </row>
    <row r="24" spans="1:5" ht="12.75" customHeight="1">
      <c r="A24" s="147"/>
      <c r="B24" s="151"/>
      <c r="C24" s="150"/>
      <c r="D24" s="146"/>
      <c r="E24" s="146"/>
    </row>
    <row r="25" spans="1:5" ht="15" customHeight="1">
      <c r="A25" s="147"/>
      <c r="B25" s="151">
        <v>10</v>
      </c>
      <c r="C25" s="150" t="s">
        <v>47</v>
      </c>
      <c r="D25" s="146" t="s">
        <v>48</v>
      </c>
      <c r="E25" s="146" t="s">
        <v>44</v>
      </c>
    </row>
    <row r="26" spans="1:5" ht="12.75" customHeight="1">
      <c r="A26" s="147"/>
      <c r="B26" s="151"/>
      <c r="C26" s="150"/>
      <c r="D26" s="146"/>
      <c r="E26" s="146"/>
    </row>
    <row r="27" spans="1:5" ht="15" customHeight="1">
      <c r="A27" s="147"/>
      <c r="B27" s="151">
        <v>11</v>
      </c>
      <c r="C27" s="150" t="s">
        <v>40</v>
      </c>
      <c r="D27" s="146" t="s">
        <v>36</v>
      </c>
      <c r="E27" s="146" t="s">
        <v>41</v>
      </c>
    </row>
    <row r="28" spans="1:5" ht="15.75" customHeight="1">
      <c r="A28" s="147"/>
      <c r="B28" s="151"/>
      <c r="C28" s="150"/>
      <c r="D28" s="146"/>
      <c r="E28" s="146"/>
    </row>
    <row r="29" spans="1:5" ht="15" customHeight="1">
      <c r="A29" s="147"/>
      <c r="B29" s="151">
        <v>12</v>
      </c>
      <c r="C29" s="150" t="s">
        <v>42</v>
      </c>
      <c r="D29" s="146" t="s">
        <v>43</v>
      </c>
      <c r="E29" s="146" t="s">
        <v>44</v>
      </c>
    </row>
    <row r="30" spans="1:5" ht="12.75" customHeight="1">
      <c r="A30" s="147"/>
      <c r="B30" s="151"/>
      <c r="C30" s="150"/>
      <c r="D30" s="146"/>
      <c r="E30" s="146"/>
    </row>
    <row r="31" spans="1:5" ht="15" customHeight="1">
      <c r="A31" s="147"/>
      <c r="B31" s="149">
        <v>13</v>
      </c>
      <c r="C31" s="150" t="s">
        <v>57</v>
      </c>
      <c r="D31" s="146">
        <v>1989</v>
      </c>
      <c r="E31" s="146" t="s">
        <v>58</v>
      </c>
    </row>
    <row r="32" spans="1:5" ht="12.75" customHeight="1">
      <c r="A32" s="147"/>
      <c r="B32" s="149"/>
      <c r="C32" s="150"/>
      <c r="D32" s="146"/>
      <c r="E32" s="146"/>
    </row>
    <row r="33" spans="1:5" ht="15" customHeight="1">
      <c r="A33" s="147"/>
      <c r="B33" s="149">
        <v>14</v>
      </c>
      <c r="C33" s="150"/>
      <c r="D33" s="146"/>
      <c r="E33" s="146"/>
    </row>
    <row r="34" spans="1:5" ht="12.75" customHeight="1">
      <c r="A34" s="147"/>
      <c r="B34" s="149"/>
      <c r="C34" s="150"/>
      <c r="D34" s="146"/>
      <c r="E34" s="146"/>
    </row>
    <row r="35" spans="1:5" ht="15" customHeight="1">
      <c r="A35" s="147"/>
      <c r="B35" s="149">
        <v>15</v>
      </c>
      <c r="C35" s="150"/>
      <c r="D35" s="146"/>
      <c r="E35" s="146"/>
    </row>
    <row r="36" spans="1:5" ht="15.75" customHeight="1" thickBot="1">
      <c r="A36" s="148"/>
      <c r="B36" s="149"/>
      <c r="C36" s="150"/>
      <c r="D36" s="146"/>
      <c r="E36" s="146"/>
    </row>
    <row r="37" spans="1:5" ht="12.75">
      <c r="A37" s="147"/>
      <c r="B37" s="149">
        <v>16</v>
      </c>
      <c r="C37" s="150"/>
      <c r="D37" s="146"/>
      <c r="E37" s="146"/>
    </row>
    <row r="38" spans="1:5" ht="13.5" thickBot="1">
      <c r="A38" s="148"/>
      <c r="B38" s="149"/>
      <c r="C38" s="150"/>
      <c r="D38" s="146"/>
      <c r="E38" s="146"/>
    </row>
    <row r="42" spans="1:4" ht="12.75">
      <c r="A42" s="2"/>
      <c r="B42" s="2"/>
      <c r="C42" s="2"/>
      <c r="D42" s="2"/>
    </row>
    <row r="43" spans="1:5" ht="12.75">
      <c r="A43" s="49" t="str">
        <f>HYPERLINK('[1]реквизиты'!$A$20)</f>
        <v>Chiaf refery</v>
      </c>
      <c r="B43" s="50"/>
      <c r="C43" s="50"/>
      <c r="D43" s="50"/>
      <c r="E43" s="51"/>
    </row>
    <row r="44" spans="1:4" ht="12.75">
      <c r="A44" s="50"/>
      <c r="B44" s="50"/>
      <c r="C44" s="50"/>
      <c r="D44" s="53"/>
    </row>
    <row r="45" spans="1:5" ht="12.75">
      <c r="A45" s="54" t="str">
        <f>HYPERLINK('[1]реквизиты'!$A$22)</f>
        <v>Chiaf  secretary</v>
      </c>
      <c r="B45" s="50"/>
      <c r="C45" s="50"/>
      <c r="D45" s="55"/>
      <c r="E45" s="51"/>
    </row>
  </sheetData>
  <mergeCells count="89">
    <mergeCell ref="E37:E38"/>
    <mergeCell ref="A37:A38"/>
    <mergeCell ref="B37:B38"/>
    <mergeCell ref="C37:C38"/>
    <mergeCell ref="D37:D38"/>
    <mergeCell ref="B23:B24"/>
    <mergeCell ref="A21:A22"/>
    <mergeCell ref="B21:B22"/>
    <mergeCell ref="C21:C22"/>
    <mergeCell ref="D23:D24"/>
    <mergeCell ref="E23:E24"/>
    <mergeCell ref="E11:E12"/>
    <mergeCell ref="E13:E14"/>
    <mergeCell ref="E15:E16"/>
    <mergeCell ref="E17:E18"/>
    <mergeCell ref="E19:E20"/>
    <mergeCell ref="D19:D20"/>
    <mergeCell ref="E21:E22"/>
    <mergeCell ref="D21:D22"/>
    <mergeCell ref="A31:A32"/>
    <mergeCell ref="A11:A12"/>
    <mergeCell ref="B11:B12"/>
    <mergeCell ref="C11:C12"/>
    <mergeCell ref="C23:C24"/>
    <mergeCell ref="C19:C20"/>
    <mergeCell ref="B31:B32"/>
    <mergeCell ref="A29:A30"/>
    <mergeCell ref="B29:B30"/>
    <mergeCell ref="A23:A24"/>
    <mergeCell ref="D7:D8"/>
    <mergeCell ref="A13:A14"/>
    <mergeCell ref="B13:B14"/>
    <mergeCell ref="C13:C14"/>
    <mergeCell ref="D13:D14"/>
    <mergeCell ref="D11:D12"/>
    <mergeCell ref="A9:A10"/>
    <mergeCell ref="B9:B10"/>
    <mergeCell ref="C9:C10"/>
    <mergeCell ref="D9:D10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A15:A16"/>
    <mergeCell ref="B15:B16"/>
    <mergeCell ref="C15:C16"/>
    <mergeCell ref="D15:D16"/>
    <mergeCell ref="C17:C18"/>
    <mergeCell ref="D17:D18"/>
    <mergeCell ref="A25:A26"/>
    <mergeCell ref="B25:B26"/>
    <mergeCell ref="C25:C26"/>
    <mergeCell ref="D25:D26"/>
    <mergeCell ref="A17:A18"/>
    <mergeCell ref="B17:B18"/>
    <mergeCell ref="A19:A20"/>
    <mergeCell ref="B19:B20"/>
    <mergeCell ref="E25:E26"/>
    <mergeCell ref="E27:E28"/>
    <mergeCell ref="A27:A28"/>
    <mergeCell ref="B27:B28"/>
    <mergeCell ref="C27:C28"/>
    <mergeCell ref="D27:D28"/>
    <mergeCell ref="C31:C32"/>
    <mergeCell ref="D31:D32"/>
    <mergeCell ref="E31:E32"/>
    <mergeCell ref="E29:E30"/>
    <mergeCell ref="C29:C30"/>
    <mergeCell ref="D29:D30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A1:E1"/>
    <mergeCell ref="A3:E3"/>
    <mergeCell ref="A4:E4"/>
    <mergeCell ref="A2: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8">
      <selection activeCell="E35" sqref="E3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7" t="str">
        <f>'пр.хода'!D2</f>
        <v>Stage of Sambo World  Cups in commemoration of A.A. Kharlampiev on sport and combat sambo for senior men and women 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46"/>
      <c r="M1" s="46"/>
      <c r="N1" s="46"/>
      <c r="O1" s="46"/>
      <c r="P1" s="46"/>
    </row>
    <row r="2" spans="1:19" ht="12.75" customHeight="1">
      <c r="A2" s="178" t="str">
        <f>'пр.хода'!D3</f>
        <v>March  24 -27.2011            Moscow (Russia)     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47"/>
      <c r="M2" s="47"/>
      <c r="N2" s="47"/>
      <c r="O2" s="47"/>
      <c r="P2" s="47"/>
      <c r="S2" s="9"/>
    </row>
    <row r="3" spans="1:12" ht="15.75">
      <c r="A3" s="179" t="str">
        <f>'пр.взв.'!A4</f>
        <v>Weight category 56 kg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48"/>
    </row>
    <row r="4" spans="1:3" ht="16.5" thickBot="1">
      <c r="A4" s="176" t="s">
        <v>0</v>
      </c>
      <c r="B4" s="176"/>
      <c r="C4" s="5"/>
    </row>
    <row r="5" spans="1:13" ht="12.75" customHeight="1" thickBot="1">
      <c r="A5" s="175">
        <v>1</v>
      </c>
      <c r="B5" s="171" t="str">
        <f>VLOOKUP(A5,'пр.взв.'!B6:E38,2,FALSE)</f>
        <v>ALIEVA Marianna</v>
      </c>
      <c r="C5" s="174" t="str">
        <f>VLOOKUP(A5,'пр.взв.'!B6:E38,3,FALSE)</f>
        <v>1989 msic</v>
      </c>
      <c r="D5" s="174" t="str">
        <f>VLOOKUP(A5,'пр.взв.'!B6:E38,4,FALSE)</f>
        <v>RUS-M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5"/>
      <c r="B6" s="172"/>
      <c r="C6" s="170"/>
      <c r="D6" s="170"/>
      <c r="E6" s="78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5">
        <v>9</v>
      </c>
      <c r="B7" s="168" t="str">
        <f>VLOOKUP(A7,'пр.взв.'!B6:E38,2,FALSE)</f>
        <v>RUMYANCHEVA Maria</v>
      </c>
      <c r="C7" s="170" t="str">
        <f>VLOOKUP(A7,'пр.взв.'!B6:E38,3,FALSE)</f>
        <v>1975 msic</v>
      </c>
      <c r="D7" s="170" t="str">
        <f>VLOOKUP(A7,'пр.взв.'!B6:E38,4,FALSE)</f>
        <v>RUS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6"/>
      <c r="B8" s="169"/>
      <c r="C8" s="148"/>
      <c r="D8" s="14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175">
        <v>5</v>
      </c>
      <c r="B9" s="171" t="str">
        <f>VLOOKUP(A9,'пр.взв.'!B6:E38,2,FALSE)</f>
        <v>VASILEVA Maria</v>
      </c>
      <c r="C9" s="174" t="str">
        <f>VLOOKUP(A9,'пр.взв.'!B6:E38,3,FALSE)</f>
        <v>1987 ms</v>
      </c>
      <c r="D9" s="173" t="str">
        <f>VLOOKUP(A9,'пр.взв.'!B6:E38,4,FALSE)</f>
        <v>RUS</v>
      </c>
      <c r="E9" s="17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165"/>
      <c r="B10" s="172"/>
      <c r="C10" s="170"/>
      <c r="D10" s="147"/>
      <c r="E10" s="78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5">
        <v>13</v>
      </c>
      <c r="B11" s="168" t="str">
        <f>VLOOKUP(A11,'пр.взв.'!B6:E38,2,FALSE)</f>
        <v>STEFANOVA Kalina</v>
      </c>
      <c r="C11" s="170">
        <f>VLOOKUP(A11,'пр.взв.'!B6:E38,3,FALSE)</f>
        <v>1989</v>
      </c>
      <c r="D11" s="170" t="str">
        <f>VLOOKUP(A11,'пр.взв.'!B6:E38,4,FALSE)</f>
        <v>BUL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6"/>
      <c r="B12" s="169"/>
      <c r="C12" s="148"/>
      <c r="D12" s="148"/>
      <c r="E12" s="17"/>
      <c r="F12" s="167"/>
      <c r="G12" s="167"/>
      <c r="H12" s="25"/>
      <c r="I12" s="19"/>
      <c r="J12" s="13"/>
      <c r="K12" s="13"/>
      <c r="L12" s="13"/>
    </row>
    <row r="13" spans="1:12" ht="12.75" customHeight="1" thickBot="1">
      <c r="A13" s="175">
        <v>3</v>
      </c>
      <c r="B13" s="171" t="str">
        <f>VLOOKUP(A13,'пр.взв.'!B6:E38,2,FALSE)</f>
        <v>STANKEVICH Zhanna</v>
      </c>
      <c r="C13" s="173" t="str">
        <f>VLOOKUP(A13,'пр.взв.'!B6:E38,3,FALSE)</f>
        <v>1987 msic</v>
      </c>
      <c r="D13" s="173" t="str">
        <f>VLOOKUP(A13,'пр.взв.'!B6:E38,4,FALSE)</f>
        <v>RUS-M</v>
      </c>
      <c r="E13" s="17"/>
      <c r="F13" s="15"/>
      <c r="G13" s="15"/>
      <c r="H13" s="25"/>
      <c r="I13" s="16"/>
      <c r="J13" s="44"/>
      <c r="K13" s="26"/>
      <c r="L13" s="13"/>
    </row>
    <row r="14" spans="1:13" ht="12.75" customHeight="1">
      <c r="A14" s="165"/>
      <c r="B14" s="172"/>
      <c r="C14" s="147"/>
      <c r="D14" s="147"/>
      <c r="E14" s="78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5">
        <v>11</v>
      </c>
      <c r="B15" s="168" t="str">
        <f>VLOOKUP(A15,'пр.взв.'!B6:E38,2,FALSE)</f>
        <v>ESTEBESOVA Anara</v>
      </c>
      <c r="C15" s="170" t="str">
        <f>VLOOKUP(A15,'пр.взв.'!B6:E38,3,FALSE)</f>
        <v>1989 ms</v>
      </c>
      <c r="D15" s="170" t="str">
        <f>VLOOKUP(A15,'пр.взв.'!B6:E38,4,FALSE)</f>
        <v>KGZ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6"/>
      <c r="B16" s="169"/>
      <c r="C16" s="148"/>
      <c r="D16" s="14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5">
        <v>7</v>
      </c>
      <c r="B17" s="171" t="str">
        <f>VLOOKUP(A17,'пр.взв.'!B6:E38,2,FALSE)</f>
        <v>ARHIPAVA Anastasia</v>
      </c>
      <c r="C17" s="173" t="str">
        <f>VLOOKUP(A17,'пр.взв.'!B6:E38,3,FALSE)</f>
        <v>1987 ms</v>
      </c>
      <c r="D17" s="173" t="str">
        <f>VLOOKUP(A17,'пр.взв.'!B6:E38,4,FALSE)</f>
        <v>BLR</v>
      </c>
      <c r="E17" s="17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165"/>
      <c r="B18" s="172"/>
      <c r="C18" s="147"/>
      <c r="D18" s="147"/>
      <c r="E18" s="78" t="s">
        <v>59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5">
        <v>15</v>
      </c>
      <c r="B19" s="161">
        <f>VLOOKUP(A19,'пр.взв.'!B6:E38,2,FALSE)</f>
        <v>0</v>
      </c>
      <c r="C19" s="163">
        <f>VLOOKUP(A19,'пр.взв.'!B6:E38,3,FALSE)</f>
        <v>0</v>
      </c>
      <c r="D19" s="163">
        <f>VLOOKUP(A19,'пр.взв.'!B6:E38,4,FALSE)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6"/>
      <c r="B20" s="162"/>
      <c r="C20" s="164"/>
      <c r="D20" s="16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80"/>
      <c r="F21" s="4"/>
      <c r="G21" s="4"/>
      <c r="J21" s="4"/>
      <c r="K21" s="19"/>
      <c r="M21" s="11"/>
    </row>
    <row r="22" spans="1:11" ht="16.5" thickBot="1">
      <c r="A22" s="175">
        <v>2</v>
      </c>
      <c r="B22" s="171" t="str">
        <f>VLOOKUP(A22,'пр.взв.'!B5:E38,2,FALSE)</f>
        <v>IEVA Mikulionyte</v>
      </c>
      <c r="C22" s="174" t="str">
        <f>VLOOKUP(A22,'пр.взв.'!B5:E38,3,FALSE)</f>
        <v>1991 ms</v>
      </c>
      <c r="D22" s="174" t="str">
        <f>VLOOKUP(A22,'пр.взв.'!B5:E38,4,FALSE)</f>
        <v>LTU</v>
      </c>
      <c r="E22" s="17"/>
      <c r="F22" s="13"/>
      <c r="G22" s="13"/>
      <c r="H22" s="13"/>
      <c r="I22" s="13"/>
      <c r="J22" s="4"/>
      <c r="K22" s="16"/>
    </row>
    <row r="23" spans="1:11" ht="15.75">
      <c r="A23" s="165"/>
      <c r="B23" s="172"/>
      <c r="C23" s="170"/>
      <c r="D23" s="170"/>
      <c r="E23" s="78"/>
      <c r="F23" s="15"/>
      <c r="G23" s="15"/>
      <c r="H23" s="13"/>
      <c r="I23" s="13"/>
      <c r="J23" s="4"/>
      <c r="K23" s="32"/>
    </row>
    <row r="24" spans="1:11" ht="16.5" customHeight="1" thickBot="1">
      <c r="A24" s="165">
        <v>10</v>
      </c>
      <c r="B24" s="168" t="str">
        <f>VLOOKUP(A24,'пр.взв.'!B5:E38,2,FALSE)</f>
        <v>DEGTYAREVA Alena</v>
      </c>
      <c r="C24" s="170" t="str">
        <f>VLOOKUP(A24,'пр.взв.'!B5:E38,3,FALSE)</f>
        <v>1986 ms</v>
      </c>
      <c r="D24" s="170" t="str">
        <f>VLOOKUP(A24,'пр.взв.'!B5:E38,4,FALSE)</f>
        <v>RUS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166"/>
      <c r="B25" s="169"/>
      <c r="C25" s="148"/>
      <c r="D25" s="148"/>
      <c r="E25" s="17"/>
      <c r="F25" s="21"/>
      <c r="G25" s="19"/>
      <c r="H25" s="13"/>
      <c r="I25" s="13"/>
      <c r="J25" s="4"/>
      <c r="K25" s="32"/>
    </row>
    <row r="26" spans="1:11" ht="16.5" thickBot="1">
      <c r="A26" s="175">
        <v>6</v>
      </c>
      <c r="B26" s="171" t="str">
        <f>VLOOKUP(A26,'пр.взв.'!B5:E38,2,FALSE)</f>
        <v>ALIEVA Diana</v>
      </c>
      <c r="C26" s="174" t="str">
        <f>VLOOKUP(A26,'пр.взв.'!B5:E38,3,FALSE)</f>
        <v>1989 ms</v>
      </c>
      <c r="D26" s="173" t="str">
        <f>VLOOKUP(A26,'пр.взв.'!B5:E38,4,FALSE)</f>
        <v>RUS-M</v>
      </c>
      <c r="E26" s="17"/>
      <c r="F26" s="21"/>
      <c r="G26" s="16"/>
      <c r="H26" s="26"/>
      <c r="I26" s="13"/>
      <c r="J26" s="4"/>
      <c r="K26" s="32"/>
    </row>
    <row r="27" spans="1:11" ht="15.75">
      <c r="A27" s="165"/>
      <c r="B27" s="172"/>
      <c r="C27" s="170"/>
      <c r="D27" s="147"/>
      <c r="E27" s="78" t="s">
        <v>60</v>
      </c>
      <c r="F27" s="24"/>
      <c r="G27" s="15"/>
      <c r="H27" s="25"/>
      <c r="I27" s="13"/>
      <c r="J27" s="4"/>
      <c r="K27" s="32"/>
    </row>
    <row r="28" spans="1:11" ht="16.5" thickBot="1">
      <c r="A28" s="165">
        <v>14</v>
      </c>
      <c r="B28" s="161">
        <f>VLOOKUP(A28,'пр.взв.'!B5:E38,2,FALSE)</f>
        <v>0</v>
      </c>
      <c r="C28" s="163">
        <f>VLOOKUP(A28,'пр.взв.'!B5:E38,3,FALSE)</f>
        <v>0</v>
      </c>
      <c r="D28" s="163">
        <f>VLOOKUP(A28,'пр.взв.'!B5:E38,4,FALSE)</f>
        <v>0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166"/>
      <c r="B29" s="162"/>
      <c r="C29" s="164"/>
      <c r="D29" s="164"/>
      <c r="E29" s="17"/>
      <c r="F29" s="167"/>
      <c r="G29" s="167"/>
      <c r="H29" s="25"/>
      <c r="I29" s="19"/>
      <c r="J29" s="3"/>
      <c r="K29" s="31"/>
    </row>
    <row r="30" spans="1:9" ht="16.5" thickBot="1">
      <c r="A30" s="175">
        <v>4</v>
      </c>
      <c r="B30" s="171" t="str">
        <f>VLOOKUP(A30,'пр.взв.'!B5:E38,2,FALSE)</f>
        <v>SHARMANOVA Valentina</v>
      </c>
      <c r="C30" s="173" t="str">
        <f>VLOOKUP(A30,'пр.взв.'!B5:E38,3,FALSE)</f>
        <v>1985 ms</v>
      </c>
      <c r="D30" s="173" t="str">
        <f>VLOOKUP(A30,'пр.взв.'!B5:E38,4,FALSE)</f>
        <v>RUS-M</v>
      </c>
      <c r="E30" s="17"/>
      <c r="F30" s="15"/>
      <c r="G30" s="15"/>
      <c r="H30" s="25"/>
      <c r="I30" s="16"/>
    </row>
    <row r="31" spans="1:9" ht="15.75">
      <c r="A31" s="165"/>
      <c r="B31" s="172"/>
      <c r="C31" s="147"/>
      <c r="D31" s="147"/>
      <c r="E31" s="78"/>
      <c r="F31" s="15"/>
      <c r="G31" s="15"/>
      <c r="H31" s="25"/>
      <c r="I31" s="13"/>
    </row>
    <row r="32" spans="1:9" ht="16.5" customHeight="1" thickBot="1">
      <c r="A32" s="165">
        <v>12</v>
      </c>
      <c r="B32" s="168" t="str">
        <f>VLOOKUP(A32,'пр.взв.'!B5:E38,2,FALSE)</f>
        <v>ZAITSEVA Nadezhda</v>
      </c>
      <c r="C32" s="170" t="str">
        <f>VLOOKUP(A32,'пр.взв.'!B5:E38,3,FALSE)</f>
        <v>1984 ms</v>
      </c>
      <c r="D32" s="170" t="str">
        <f>VLOOKUP(A32,'пр.взв.'!B5:E38,4,FALSE)</f>
        <v>RUS</v>
      </c>
      <c r="E32" s="16"/>
      <c r="F32" s="20"/>
      <c r="G32" s="15"/>
      <c r="H32" s="25"/>
      <c r="I32" s="13"/>
    </row>
    <row r="33" spans="1:9" ht="16.5" thickBot="1">
      <c r="A33" s="166"/>
      <c r="B33" s="169"/>
      <c r="C33" s="148"/>
      <c r="D33" s="148"/>
      <c r="E33" s="17"/>
      <c r="F33" s="21"/>
      <c r="G33" s="19"/>
      <c r="H33" s="27"/>
      <c r="I33" s="13"/>
    </row>
    <row r="34" spans="1:9" ht="16.5" thickBot="1">
      <c r="A34" s="175">
        <v>8</v>
      </c>
      <c r="B34" s="171" t="str">
        <f>VLOOKUP(A34,'пр.взв.'!B5:E38,2,FALSE)</f>
        <v>AUBAKIROVA Gulsezim</v>
      </c>
      <c r="C34" s="173" t="str">
        <f>VLOOKUP(A34,'пр.взв.'!B5:E38,3,FALSE)</f>
        <v>1991 ms</v>
      </c>
      <c r="D34" s="173" t="str">
        <f>VLOOKUP(A34,'пр.взв.'!B5:E38,4,FALSE)</f>
        <v>KAZ</v>
      </c>
      <c r="E34" s="17"/>
      <c r="F34" s="22"/>
      <c r="G34" s="16"/>
      <c r="H34" s="10"/>
      <c r="I34" s="10"/>
    </row>
    <row r="35" spans="1:9" ht="15.75">
      <c r="A35" s="165"/>
      <c r="B35" s="172"/>
      <c r="C35" s="147"/>
      <c r="D35" s="147"/>
      <c r="E35" s="78" t="s">
        <v>61</v>
      </c>
      <c r="F35" s="23"/>
      <c r="G35" s="17"/>
      <c r="H35" s="18"/>
      <c r="I35" s="18"/>
    </row>
    <row r="36" spans="1:9" ht="16.5" thickBot="1">
      <c r="A36" s="165">
        <v>16</v>
      </c>
      <c r="B36" s="161">
        <f>VLOOKUP(A36,'пр.взв.'!B5:E38,2,FALSE)</f>
        <v>0</v>
      </c>
      <c r="C36" s="163">
        <f>VLOOKUP(A36,'пр.взв.'!B5:E38,3,FALSE)</f>
        <v>0</v>
      </c>
      <c r="D36" s="163">
        <f>VLOOKUP(A36,'пр.взв.'!B5:E38,4,FALSE)</f>
        <v>0</v>
      </c>
      <c r="E36" s="16"/>
      <c r="F36" s="17"/>
      <c r="G36" s="17"/>
      <c r="H36" s="18"/>
      <c r="I36" s="18"/>
    </row>
    <row r="37" spans="1:9" ht="16.5" thickBot="1">
      <c r="A37" s="166"/>
      <c r="B37" s="162"/>
      <c r="C37" s="164"/>
      <c r="D37" s="164"/>
      <c r="E37" s="17"/>
      <c r="F37" s="12"/>
      <c r="G37" s="12"/>
      <c r="H37" s="18"/>
      <c r="I37" s="18"/>
    </row>
    <row r="38" spans="1:5" ht="8.25" customHeight="1">
      <c r="A38" s="159" t="s">
        <v>2</v>
      </c>
      <c r="E38" s="81"/>
    </row>
    <row r="39" spans="1:9" ht="12.75">
      <c r="A39" s="160"/>
      <c r="B39" s="33"/>
      <c r="C39" s="34"/>
      <c r="D39" s="35"/>
      <c r="E39" s="35"/>
      <c r="F39" s="35"/>
      <c r="G39" s="35"/>
      <c r="H39" s="35"/>
      <c r="I39" s="35"/>
    </row>
    <row r="40" spans="2:9" ht="12" customHeight="1">
      <c r="B40" s="36"/>
      <c r="C40" s="35"/>
      <c r="D40" s="35"/>
      <c r="E40" s="35"/>
      <c r="F40" s="35"/>
      <c r="G40" s="35"/>
      <c r="H40" s="35"/>
      <c r="I40" s="35"/>
    </row>
    <row r="41" spans="2:10" ht="12" customHeight="1">
      <c r="B41" s="38"/>
      <c r="C41" s="37"/>
      <c r="D41" s="30"/>
      <c r="E41" s="35"/>
      <c r="F41" s="35"/>
      <c r="G41" s="35"/>
      <c r="H41" s="35"/>
      <c r="I41" s="35"/>
      <c r="J41" s="35"/>
    </row>
    <row r="42" spans="2:11" ht="12" customHeight="1">
      <c r="B42" s="33"/>
      <c r="C42" s="40"/>
      <c r="D42" s="31"/>
      <c r="E42" s="6"/>
      <c r="F42" s="39"/>
      <c r="G42" s="35"/>
      <c r="H42" s="35"/>
      <c r="I42" s="35"/>
      <c r="J42" s="35"/>
      <c r="K42" s="35"/>
    </row>
    <row r="43" spans="2:11" ht="12" customHeight="1">
      <c r="B43" s="33"/>
      <c r="C43" s="35"/>
      <c r="E43" s="3"/>
      <c r="F43" s="38"/>
      <c r="G43" s="37"/>
      <c r="H43" s="39"/>
      <c r="I43" s="35"/>
      <c r="J43" s="35"/>
      <c r="K43" s="33"/>
    </row>
    <row r="44" spans="2:11" ht="12" customHeight="1">
      <c r="B44" s="36"/>
      <c r="C44" s="35"/>
      <c r="D44" s="35"/>
      <c r="F44" s="35"/>
      <c r="G44" s="33"/>
      <c r="H44" s="41"/>
      <c r="I44" s="35"/>
      <c r="J44" s="35"/>
      <c r="K44" s="33"/>
    </row>
    <row r="45" spans="2:11" ht="12" customHeight="1" thickBot="1">
      <c r="B45" s="38"/>
      <c r="C45" s="37"/>
      <c r="D45" s="30"/>
      <c r="F45" s="35"/>
      <c r="G45" s="33"/>
      <c r="H45" s="41"/>
      <c r="I45" s="37"/>
      <c r="J45" s="39"/>
      <c r="K45" s="33"/>
    </row>
    <row r="46" spans="2:12" ht="12" customHeight="1">
      <c r="B46" s="33"/>
      <c r="C46" s="40"/>
      <c r="D46" s="31"/>
      <c r="E46" s="6"/>
      <c r="F46" s="39"/>
      <c r="G46" s="40"/>
      <c r="H46" s="38"/>
      <c r="I46" s="33"/>
      <c r="J46" s="41"/>
      <c r="K46" s="19"/>
      <c r="L46" s="4"/>
    </row>
    <row r="47" spans="1:13" ht="12" customHeight="1" thickBot="1">
      <c r="A47" s="160" t="s">
        <v>3</v>
      </c>
      <c r="B47" s="33"/>
      <c r="C47" s="35"/>
      <c r="E47" s="3"/>
      <c r="F47" s="38"/>
      <c r="G47" s="35"/>
      <c r="H47" s="35"/>
      <c r="I47" s="33"/>
      <c r="J47" s="41"/>
      <c r="K47" s="16"/>
      <c r="L47" s="4"/>
      <c r="M47" s="4"/>
    </row>
    <row r="48" spans="1:13" ht="12" customHeight="1">
      <c r="A48" s="160"/>
      <c r="B48" s="35"/>
      <c r="C48" s="35"/>
      <c r="F48" s="35"/>
      <c r="G48" s="35"/>
      <c r="H48" s="35"/>
      <c r="I48" s="40"/>
      <c r="J48" s="38"/>
      <c r="K48" s="33"/>
      <c r="L48" s="4"/>
      <c r="M48" s="4"/>
    </row>
    <row r="49" spans="2:13" ht="12" customHeight="1">
      <c r="B49" s="36"/>
      <c r="C49" s="35"/>
      <c r="D49" s="35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8"/>
      <c r="C50" s="37"/>
      <c r="D50" s="30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40"/>
      <c r="D51" s="31"/>
      <c r="E51" s="6"/>
      <c r="F51" s="39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5"/>
      <c r="E52" s="3"/>
      <c r="F52" s="38"/>
      <c r="G52" s="37"/>
      <c r="H52" s="39"/>
      <c r="I52" s="35"/>
      <c r="J52" s="35"/>
      <c r="K52" s="33"/>
      <c r="L52" s="4"/>
      <c r="M52" s="4"/>
    </row>
    <row r="53" spans="2:13" ht="12" customHeight="1">
      <c r="B53" s="36"/>
      <c r="C53" s="35"/>
      <c r="D53" s="35"/>
      <c r="F53" s="35"/>
      <c r="G53" s="33"/>
      <c r="H53" s="41"/>
      <c r="I53" s="35"/>
      <c r="J53" s="35"/>
      <c r="K53" s="33"/>
      <c r="L53" s="4"/>
      <c r="M53" s="4"/>
    </row>
    <row r="54" spans="2:13" ht="12" customHeight="1" thickBot="1">
      <c r="B54" s="38"/>
      <c r="C54" s="37"/>
      <c r="D54" s="30"/>
      <c r="F54" s="35"/>
      <c r="G54" s="33"/>
      <c r="H54" s="41"/>
      <c r="I54" s="37"/>
      <c r="J54" s="39"/>
      <c r="K54" s="33"/>
      <c r="L54" s="4"/>
      <c r="M54" s="4"/>
    </row>
    <row r="55" spans="2:13" ht="12" customHeight="1">
      <c r="B55" s="33"/>
      <c r="C55" s="40"/>
      <c r="D55" s="31"/>
      <c r="E55" s="6"/>
      <c r="F55" s="39"/>
      <c r="G55" s="40"/>
      <c r="H55" s="38"/>
      <c r="I55" s="33"/>
      <c r="J55" s="41"/>
      <c r="K55" s="19"/>
      <c r="L55" s="4"/>
      <c r="M55" s="4"/>
    </row>
    <row r="56" spans="2:13" ht="12" customHeight="1" thickBot="1">
      <c r="B56" s="33"/>
      <c r="C56" s="35"/>
      <c r="E56" s="3"/>
      <c r="F56" s="38"/>
      <c r="G56" s="35"/>
      <c r="H56" s="35"/>
      <c r="I56" s="33"/>
      <c r="J56" s="41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mergeCells count="72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B26:B27"/>
    <mergeCell ref="C26:C27"/>
    <mergeCell ref="D26:D27"/>
    <mergeCell ref="A28:A29"/>
    <mergeCell ref="D28:D29"/>
    <mergeCell ref="B22:B23"/>
    <mergeCell ref="C22:C23"/>
    <mergeCell ref="D22:D23"/>
    <mergeCell ref="B24:B25"/>
    <mergeCell ref="C24:C25"/>
    <mergeCell ref="D24:D25"/>
    <mergeCell ref="D36:D37"/>
    <mergeCell ref="B34:B35"/>
    <mergeCell ref="C34:C35"/>
    <mergeCell ref="D34:D35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8:A39"/>
    <mergeCell ref="A47:A48"/>
    <mergeCell ref="B36:B37"/>
    <mergeCell ref="C36:C37"/>
    <mergeCell ref="A36:A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40"/>
  <sheetViews>
    <sheetView workbookViewId="0" topLeftCell="A22">
      <selection activeCell="I1" sqref="A1:I40"/>
    </sheetView>
  </sheetViews>
  <sheetFormatPr defaultColWidth="9.140625" defaultRowHeight="12.75"/>
  <sheetData>
    <row r="1" spans="1:8" ht="50.25" customHeight="1" thickBot="1">
      <c r="A1" s="181" t="str">
        <f>'[2]реквизиты'!$A$2</f>
        <v>Stage of Sambo World  Cups in commemoration of A.A. Kharlampiev on sport and combat sambo for senior men and women </v>
      </c>
      <c r="B1" s="182"/>
      <c r="C1" s="182"/>
      <c r="D1" s="182"/>
      <c r="E1" s="182"/>
      <c r="F1" s="182"/>
      <c r="G1" s="182"/>
      <c r="H1" s="183"/>
    </row>
    <row r="2" spans="1:8" ht="12.75">
      <c r="A2" s="184" t="str">
        <f>'[2]реквизиты'!$A$3</f>
        <v>March  24 -27.2011            Moscow (Russia)     </v>
      </c>
      <c r="B2" s="184"/>
      <c r="C2" s="184"/>
      <c r="D2" s="184"/>
      <c r="E2" s="184"/>
      <c r="F2" s="184"/>
      <c r="G2" s="184"/>
      <c r="H2" s="184"/>
    </row>
    <row r="3" spans="1:8" ht="18">
      <c r="A3" s="185" t="s">
        <v>23</v>
      </c>
      <c r="B3" s="185"/>
      <c r="C3" s="185"/>
      <c r="D3" s="185"/>
      <c r="E3" s="185"/>
      <c r="F3" s="185"/>
      <c r="G3" s="185"/>
      <c r="H3" s="185"/>
    </row>
    <row r="4" spans="2:8" ht="18">
      <c r="B4" s="110"/>
      <c r="C4" s="186" t="str">
        <f>'пр.взв.'!A4</f>
        <v>Weight category 56 kg </v>
      </c>
      <c r="D4" s="186"/>
      <c r="E4" s="186"/>
      <c r="F4" s="186"/>
      <c r="G4" s="186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10" ht="18">
      <c r="A6" s="187" t="s">
        <v>24</v>
      </c>
      <c r="B6" s="190" t="str">
        <f>'пр.взв.'!C17</f>
        <v>ALIEVA Diana</v>
      </c>
      <c r="C6" s="190"/>
      <c r="D6" s="190"/>
      <c r="E6" s="190"/>
      <c r="F6" s="190"/>
      <c r="G6" s="190"/>
      <c r="H6" s="192" t="str">
        <f>'пр.взв.'!D17</f>
        <v>1989 ms</v>
      </c>
      <c r="I6" s="111"/>
      <c r="J6" s="117" t="str">
        <f>'пр.хода'!I22</f>
        <v>6</v>
      </c>
    </row>
    <row r="7" spans="1:10" ht="18">
      <c r="A7" s="188"/>
      <c r="B7" s="191"/>
      <c r="C7" s="191"/>
      <c r="D7" s="191"/>
      <c r="E7" s="191"/>
      <c r="F7" s="191"/>
      <c r="G7" s="191"/>
      <c r="H7" s="193"/>
      <c r="I7" s="111"/>
      <c r="J7" s="112"/>
    </row>
    <row r="8" spans="1:10" ht="18">
      <c r="A8" s="188"/>
      <c r="B8" s="194" t="str">
        <f>'пр.взв.'!E13</f>
        <v>RUS-M</v>
      </c>
      <c r="C8" s="194"/>
      <c r="D8" s="194"/>
      <c r="E8" s="194"/>
      <c r="F8" s="194"/>
      <c r="G8" s="194"/>
      <c r="H8" s="193"/>
      <c r="I8" s="111"/>
      <c r="J8" s="112"/>
    </row>
    <row r="9" spans="1:10" ht="18.75" thickBot="1">
      <c r="A9" s="189"/>
      <c r="B9" s="195"/>
      <c r="C9" s="195"/>
      <c r="D9" s="195"/>
      <c r="E9" s="195"/>
      <c r="F9" s="195"/>
      <c r="G9" s="195"/>
      <c r="H9" s="196"/>
      <c r="I9" s="111"/>
      <c r="J9" s="112"/>
    </row>
    <row r="10" spans="1:10" ht="18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8">
      <c r="A11" s="197" t="s">
        <v>25</v>
      </c>
      <c r="B11" s="190" t="str">
        <f>VLOOKUP(J11,'пр.взв.'!B2:F75,2,FALSE)</f>
        <v>STANKEVICH Zhanna</v>
      </c>
      <c r="C11" s="190"/>
      <c r="D11" s="190"/>
      <c r="E11" s="190"/>
      <c r="F11" s="190"/>
      <c r="G11" s="190"/>
      <c r="H11" s="192" t="str">
        <f>VLOOKUP(J11,'пр.взв.'!B2:F75,3,FALSE)</f>
        <v>1987 msic</v>
      </c>
      <c r="I11" s="111"/>
      <c r="J11" s="112">
        <v>3</v>
      </c>
    </row>
    <row r="12" spans="1:10" ht="18">
      <c r="A12" s="198"/>
      <c r="B12" s="191"/>
      <c r="C12" s="191"/>
      <c r="D12" s="191"/>
      <c r="E12" s="191"/>
      <c r="F12" s="191"/>
      <c r="G12" s="191"/>
      <c r="H12" s="193"/>
      <c r="I12" s="111"/>
      <c r="J12" s="112"/>
    </row>
    <row r="13" spans="1:10" ht="18">
      <c r="A13" s="198"/>
      <c r="B13" s="194" t="str">
        <f>VLOOKUP(J11,'пр.взв.'!B2:F75,4,FALSE)</f>
        <v>RUS-M</v>
      </c>
      <c r="C13" s="194"/>
      <c r="D13" s="194"/>
      <c r="E13" s="194"/>
      <c r="F13" s="194"/>
      <c r="G13" s="194"/>
      <c r="H13" s="193"/>
      <c r="I13" s="111"/>
      <c r="J13" s="112"/>
    </row>
    <row r="14" spans="1:10" ht="18.75" thickBot="1">
      <c r="A14" s="199"/>
      <c r="B14" s="195"/>
      <c r="C14" s="195"/>
      <c r="D14" s="195"/>
      <c r="E14" s="195"/>
      <c r="F14" s="195"/>
      <c r="G14" s="195"/>
      <c r="H14" s="196"/>
      <c r="I14" s="111"/>
      <c r="J14" s="112"/>
    </row>
    <row r="15" spans="1:10" ht="18.75" thickBot="1">
      <c r="A15" s="111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8">
      <c r="A16" s="200" t="s">
        <v>26</v>
      </c>
      <c r="B16" s="190" t="str">
        <f>VLOOKUP(J16,'пр.взв.'!B1:F80,2,FALSE)</f>
        <v>ALIEVA Marianna</v>
      </c>
      <c r="C16" s="190"/>
      <c r="D16" s="190"/>
      <c r="E16" s="190"/>
      <c r="F16" s="190"/>
      <c r="G16" s="190"/>
      <c r="H16" s="192" t="str">
        <f>VLOOKUP(J16,'пр.взв.'!B1:F80,3,FALSE)</f>
        <v>1989 msic</v>
      </c>
      <c r="I16" s="111"/>
      <c r="J16" s="112">
        <f>'пр.хода'!C45</f>
        <v>1</v>
      </c>
    </row>
    <row r="17" spans="1:10" ht="18">
      <c r="A17" s="201"/>
      <c r="B17" s="191"/>
      <c r="C17" s="191"/>
      <c r="D17" s="191"/>
      <c r="E17" s="191"/>
      <c r="F17" s="191"/>
      <c r="G17" s="191"/>
      <c r="H17" s="193"/>
      <c r="I17" s="111"/>
      <c r="J17" s="112"/>
    </row>
    <row r="18" spans="1:10" ht="18">
      <c r="A18" s="201"/>
      <c r="B18" s="194" t="str">
        <f>VLOOKUP(J16,'пр.взв.'!B1:F80,4,FALSE)</f>
        <v>RUS-M</v>
      </c>
      <c r="C18" s="194"/>
      <c r="D18" s="194"/>
      <c r="E18" s="194"/>
      <c r="F18" s="194"/>
      <c r="G18" s="194"/>
      <c r="H18" s="193"/>
      <c r="I18" s="111"/>
      <c r="J18" s="112"/>
    </row>
    <row r="19" spans="1:10" ht="18.75" thickBot="1">
      <c r="A19" s="202"/>
      <c r="B19" s="195"/>
      <c r="C19" s="195"/>
      <c r="D19" s="195"/>
      <c r="E19" s="195"/>
      <c r="F19" s="195"/>
      <c r="G19" s="195"/>
      <c r="H19" s="196"/>
      <c r="I19" s="111"/>
      <c r="J19" s="112"/>
    </row>
    <row r="20" spans="1:10" ht="18.75" thickBot="1">
      <c r="A20" s="111"/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2.75">
      <c r="A21" s="200" t="s">
        <v>26</v>
      </c>
      <c r="B21" s="190" t="str">
        <f>VLOOKUP(J21,'пр.взв.'!B6:F85,2,FALSE)</f>
        <v>SHARMANOVA Valentina</v>
      </c>
      <c r="C21" s="190"/>
      <c r="D21" s="190"/>
      <c r="E21" s="190"/>
      <c r="F21" s="190"/>
      <c r="G21" s="190"/>
      <c r="H21" s="192" t="str">
        <f>VLOOKUP(J21,'пр.взв.'!B6:F85,3,FALSE)</f>
        <v>1985 ms</v>
      </c>
      <c r="J21" s="112">
        <f>'пр.хода'!A47</f>
        <v>4</v>
      </c>
    </row>
    <row r="22" spans="1:8" ht="21" customHeight="1">
      <c r="A22" s="201"/>
      <c r="B22" s="191"/>
      <c r="C22" s="191"/>
      <c r="D22" s="191"/>
      <c r="E22" s="191"/>
      <c r="F22" s="191"/>
      <c r="G22" s="191"/>
      <c r="H22" s="193"/>
    </row>
    <row r="23" spans="1:8" ht="12.75">
      <c r="A23" s="201"/>
      <c r="B23" s="194" t="str">
        <f>VLOOKUP(J21,'пр.взв.'!B6:F85,4,FALSE)</f>
        <v>RUS-M</v>
      </c>
      <c r="C23" s="194"/>
      <c r="D23" s="194"/>
      <c r="E23" s="194"/>
      <c r="F23" s="194"/>
      <c r="G23" s="194"/>
      <c r="H23" s="193"/>
    </row>
    <row r="24" spans="1:8" ht="13.5" thickBot="1">
      <c r="A24" s="202"/>
      <c r="B24" s="195"/>
      <c r="C24" s="195"/>
      <c r="D24" s="195"/>
      <c r="E24" s="195"/>
      <c r="F24" s="195"/>
      <c r="G24" s="195"/>
      <c r="H24" s="196"/>
    </row>
    <row r="25" spans="1:8" ht="18">
      <c r="A25" s="111"/>
      <c r="B25" s="111"/>
      <c r="C25" s="111"/>
      <c r="D25" s="111"/>
      <c r="E25" s="111"/>
      <c r="F25" s="111"/>
      <c r="G25" s="111"/>
      <c r="H25" s="111"/>
    </row>
    <row r="26" spans="1:8" ht="18">
      <c r="A26" s="111" t="s">
        <v>27</v>
      </c>
      <c r="B26" s="111"/>
      <c r="C26" s="111"/>
      <c r="D26" s="111"/>
      <c r="E26" s="111"/>
      <c r="F26" s="111"/>
      <c r="G26" s="111"/>
      <c r="H26" s="111"/>
    </row>
    <row r="27" ht="13.5" thickBot="1"/>
    <row r="28" spans="1:10" ht="12.75">
      <c r="A28" s="203" t="s">
        <v>78</v>
      </c>
      <c r="B28" s="204"/>
      <c r="C28" s="204"/>
      <c r="D28" s="204"/>
      <c r="E28" s="204"/>
      <c r="F28" s="204"/>
      <c r="G28" s="204"/>
      <c r="H28" s="192"/>
      <c r="J28" s="116" t="str">
        <f>'пр.хода'!I22</f>
        <v>6</v>
      </c>
    </row>
    <row r="29" spans="1:8" ht="13.5" thickBot="1">
      <c r="A29" s="205"/>
      <c r="B29" s="195"/>
      <c r="C29" s="195"/>
      <c r="D29" s="195"/>
      <c r="E29" s="195"/>
      <c r="F29" s="195"/>
      <c r="G29" s="195"/>
      <c r="H29" s="196"/>
    </row>
    <row r="32" spans="1:8" ht="18">
      <c r="A32" s="111" t="s">
        <v>28</v>
      </c>
      <c r="B32" s="111"/>
      <c r="C32" s="111"/>
      <c r="D32" s="111"/>
      <c r="E32" s="111"/>
      <c r="F32" s="111"/>
      <c r="G32" s="111"/>
      <c r="H32" s="111"/>
    </row>
    <row r="33" spans="1:8" ht="18">
      <c r="A33" s="111"/>
      <c r="B33" s="111"/>
      <c r="C33" s="111"/>
      <c r="D33" s="111"/>
      <c r="E33" s="111"/>
      <c r="F33" s="111"/>
      <c r="G33" s="111"/>
      <c r="H33" s="111"/>
    </row>
    <row r="34" spans="1:13" ht="18">
      <c r="A34" s="119" t="s">
        <v>79</v>
      </c>
      <c r="B34" s="111"/>
      <c r="C34" s="115"/>
      <c r="D34" s="115"/>
      <c r="E34" s="115"/>
      <c r="F34" s="115"/>
      <c r="G34" s="115"/>
      <c r="H34" s="115"/>
      <c r="L34" s="119" t="s">
        <v>72</v>
      </c>
      <c r="M34" s="115"/>
    </row>
    <row r="35" spans="1:13" ht="18">
      <c r="A35" s="113" t="s">
        <v>80</v>
      </c>
      <c r="B35" s="113"/>
      <c r="C35" s="113"/>
      <c r="D35" s="113"/>
      <c r="E35" s="113"/>
      <c r="F35" s="113"/>
      <c r="G35" s="113"/>
      <c r="H35" s="113"/>
      <c r="L35" s="113"/>
      <c r="M35" s="113"/>
    </row>
    <row r="36" spans="1:13" ht="18">
      <c r="A36" s="120" t="s">
        <v>81</v>
      </c>
      <c r="B36" s="114"/>
      <c r="C36" s="114"/>
      <c r="D36" s="114"/>
      <c r="E36" s="114"/>
      <c r="F36" s="114"/>
      <c r="G36" s="114"/>
      <c r="H36" s="114"/>
      <c r="L36" s="120" t="s">
        <v>73</v>
      </c>
      <c r="M36" s="114"/>
    </row>
    <row r="37" spans="1:13" ht="18">
      <c r="A37" s="113" t="s">
        <v>82</v>
      </c>
      <c r="B37" s="113"/>
      <c r="C37" s="113"/>
      <c r="D37" s="113"/>
      <c r="E37" s="113"/>
      <c r="F37" s="113"/>
      <c r="G37" s="113"/>
      <c r="H37" s="113"/>
      <c r="L37" s="113"/>
      <c r="M37" s="113"/>
    </row>
    <row r="38" spans="1:13" ht="18">
      <c r="A38" s="110" t="s">
        <v>83</v>
      </c>
      <c r="B38" s="115"/>
      <c r="C38" s="115"/>
      <c r="D38" s="115"/>
      <c r="E38" s="115"/>
      <c r="F38" s="115"/>
      <c r="G38" s="115"/>
      <c r="H38" s="115"/>
      <c r="L38" s="115" t="s">
        <v>74</v>
      </c>
      <c r="M38" s="115"/>
    </row>
    <row r="39" spans="1:13" ht="18">
      <c r="A39" s="113" t="s">
        <v>84</v>
      </c>
      <c r="B39" s="113"/>
      <c r="C39" s="113"/>
      <c r="D39" s="113"/>
      <c r="E39" s="113"/>
      <c r="F39" s="113"/>
      <c r="G39" s="113"/>
      <c r="H39" s="113"/>
      <c r="L39" s="113" t="s">
        <v>75</v>
      </c>
      <c r="M39" s="113"/>
    </row>
    <row r="40" spans="1:13" ht="18">
      <c r="A40" s="115"/>
      <c r="B40" s="115"/>
      <c r="C40" s="115"/>
      <c r="D40" s="115"/>
      <c r="E40" s="115"/>
      <c r="F40" s="115"/>
      <c r="G40" s="115"/>
      <c r="H40" s="115"/>
      <c r="L40" s="115" t="s">
        <v>76</v>
      </c>
      <c r="M40" s="11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C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workbookViewId="0" topLeftCell="A1">
      <selection activeCell="N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17" t="s">
        <v>8</v>
      </c>
      <c r="E1" s="217"/>
      <c r="F1" s="217"/>
      <c r="G1" s="217"/>
      <c r="H1" s="217"/>
      <c r="I1" s="217"/>
      <c r="J1" s="217"/>
      <c r="K1" s="217"/>
      <c r="L1" s="68"/>
      <c r="O1" s="46"/>
      <c r="P1" s="46"/>
      <c r="Q1" s="46"/>
      <c r="R1" s="46"/>
    </row>
    <row r="2" spans="2:19" ht="39.75" customHeight="1" thickBot="1">
      <c r="B2" s="69"/>
      <c r="D2" s="218" t="str">
        <f>'[3]реквизиты'!$A$2</f>
        <v>Stage of Sambo World  Cups in commemoration of A.A. Kharlampiev on sport and combat sambo for senior men and women </v>
      </c>
      <c r="E2" s="219"/>
      <c r="F2" s="219"/>
      <c r="G2" s="219"/>
      <c r="H2" s="219"/>
      <c r="I2" s="219"/>
      <c r="J2" s="219"/>
      <c r="K2" s="220"/>
      <c r="L2" s="70"/>
      <c r="O2" s="47"/>
      <c r="P2" s="47"/>
      <c r="Q2" s="47"/>
      <c r="R2" s="47"/>
      <c r="S2" s="9"/>
    </row>
    <row r="3" spans="2:13" ht="20.25" customHeight="1" thickBot="1">
      <c r="B3" s="71"/>
      <c r="D3" s="221" t="str">
        <f>'[3]реквизиты'!$A$3</f>
        <v>March  24 -27.2011            Moscow (Russia)     </v>
      </c>
      <c r="E3" s="221"/>
      <c r="F3" s="221"/>
      <c r="G3" s="221"/>
      <c r="H3" s="221"/>
      <c r="I3" s="221"/>
      <c r="J3" s="221"/>
      <c r="K3" s="221"/>
      <c r="L3" s="71"/>
      <c r="M3" s="71"/>
    </row>
    <row r="4" spans="4:13" ht="19.5" customHeight="1" thickBot="1">
      <c r="D4" s="223" t="str">
        <f>'пр.взв.'!A4</f>
        <v>Weight category 56 kg </v>
      </c>
      <c r="E4" s="224"/>
      <c r="F4" s="224"/>
      <c r="G4" s="224"/>
      <c r="H4" s="224"/>
      <c r="I4" s="224"/>
      <c r="J4" s="224"/>
      <c r="K4" s="225"/>
      <c r="M4" s="64"/>
    </row>
    <row r="5" spans="1:3" ht="12.75" customHeight="1" thickBot="1">
      <c r="A5" s="176" t="s">
        <v>0</v>
      </c>
      <c r="B5" s="176"/>
      <c r="C5" s="5"/>
    </row>
    <row r="6" spans="1:14" ht="12.75" customHeight="1" thickBot="1">
      <c r="A6" s="175">
        <v>1</v>
      </c>
      <c r="B6" s="171" t="str">
        <f>VLOOKUP(A6,'пр.взв.'!B7:E38,2,FALSE)</f>
        <v>ALIEVA Marianna</v>
      </c>
      <c r="C6" s="174" t="str">
        <f>VLOOKUP(A6,'пр.взв.'!B7:E38,3,FALSE)</f>
        <v>1989 msic</v>
      </c>
      <c r="D6" s="174" t="str">
        <f>VLOOKUP(A6,'пр.взв.'!B7:E38,4,FALSE)</f>
        <v>RUS-M</v>
      </c>
      <c r="E6" s="12"/>
      <c r="F6" s="13"/>
      <c r="G6" s="13"/>
      <c r="H6" s="13"/>
      <c r="I6" s="13"/>
      <c r="J6" s="13"/>
      <c r="K6" s="226">
        <v>1</v>
      </c>
      <c r="L6" s="241" t="str">
        <f>I22</f>
        <v>6</v>
      </c>
      <c r="M6" s="245" t="str">
        <f>B28</f>
        <v>ALIEVA Diana</v>
      </c>
      <c r="N6" s="173" t="str">
        <f>D28</f>
        <v>RUS-M</v>
      </c>
    </row>
    <row r="7" spans="1:14" ht="12.75" customHeight="1">
      <c r="A7" s="165"/>
      <c r="B7" s="172"/>
      <c r="C7" s="170"/>
      <c r="D7" s="170"/>
      <c r="E7" s="78" t="s">
        <v>62</v>
      </c>
      <c r="F7" s="15"/>
      <c r="G7" s="15"/>
      <c r="H7" s="61"/>
      <c r="K7" s="227"/>
      <c r="L7" s="232"/>
      <c r="M7" s="240"/>
      <c r="N7" s="147"/>
    </row>
    <row r="8" spans="1:14" ht="12.75" customHeight="1" thickBot="1">
      <c r="A8" s="165">
        <v>9</v>
      </c>
      <c r="B8" s="168" t="str">
        <f>VLOOKUP(A8,'пр.взв.'!B7:E38,2,FALSE)</f>
        <v>RUMYANCHEVA Maria</v>
      </c>
      <c r="C8" s="170" t="str">
        <f>VLOOKUP(A8,'пр.взв.'!B7:E38,3,FALSE)</f>
        <v>1975 msic</v>
      </c>
      <c r="D8" s="170" t="str">
        <f>VLOOKUP(A8,'пр.взв.'!B7:E38,4,FALSE)</f>
        <v>RUS</v>
      </c>
      <c r="E8" s="118" t="s">
        <v>63</v>
      </c>
      <c r="F8" s="20"/>
      <c r="G8" s="15"/>
      <c r="H8" s="13"/>
      <c r="K8" s="228">
        <v>2</v>
      </c>
      <c r="L8" s="231">
        <v>3</v>
      </c>
      <c r="M8" s="239" t="str">
        <f>VLOOKUP(L8,'пр.взв.'!B7:E38,2,FALSE)</f>
        <v>STANKEVICH Zhanna</v>
      </c>
      <c r="N8" s="236" t="str">
        <f>VLOOKUP(L8,'пр.взв.'!B7:E38,4,FALSE)</f>
        <v>RUS-M</v>
      </c>
    </row>
    <row r="9" spans="1:14" ht="12.75" customHeight="1" thickBot="1">
      <c r="A9" s="166"/>
      <c r="B9" s="169"/>
      <c r="C9" s="148"/>
      <c r="D9" s="148"/>
      <c r="E9" s="17"/>
      <c r="F9" s="21"/>
      <c r="G9" s="78" t="s">
        <v>62</v>
      </c>
      <c r="H9" s="13"/>
      <c r="K9" s="228"/>
      <c r="L9" s="232"/>
      <c r="M9" s="240"/>
      <c r="N9" s="147"/>
    </row>
    <row r="10" spans="1:14" ht="12.75" customHeight="1" thickBot="1">
      <c r="A10" s="175">
        <v>5</v>
      </c>
      <c r="B10" s="171" t="str">
        <f>VLOOKUP(A10,'пр.взв.'!B7:E38,2,FALSE)</f>
        <v>VASILEVA Maria</v>
      </c>
      <c r="C10" s="174" t="str">
        <f>VLOOKUP(A10,'пр.взв.'!B7:E38,3,FALSE)</f>
        <v>1987 ms</v>
      </c>
      <c r="D10" s="173" t="str">
        <f>VLOOKUP(A10,'пр.взв.'!B7:E38,4,FALSE)</f>
        <v>RUS</v>
      </c>
      <c r="E10" s="12"/>
      <c r="F10" s="21"/>
      <c r="G10" s="118" t="s">
        <v>65</v>
      </c>
      <c r="H10" s="26"/>
      <c r="I10" s="13"/>
      <c r="K10" s="229">
        <v>3</v>
      </c>
      <c r="L10" s="231">
        <f>A43</f>
        <v>1</v>
      </c>
      <c r="M10" s="239" t="str">
        <f>VLOOKUP(L10,'пр.взв.'!B7:E38,2,FALSE)</f>
        <v>ALIEVA Marianna</v>
      </c>
      <c r="N10" s="236" t="str">
        <f>VLOOKUP(L10,'пр.взв.'!B7:E38,4,FALSE)</f>
        <v>RUS-M</v>
      </c>
    </row>
    <row r="11" spans="1:14" ht="12.75" customHeight="1">
      <c r="A11" s="165"/>
      <c r="B11" s="172"/>
      <c r="C11" s="170"/>
      <c r="D11" s="147"/>
      <c r="E11" s="78" t="s">
        <v>64</v>
      </c>
      <c r="F11" s="24"/>
      <c r="G11" s="15"/>
      <c r="H11" s="25"/>
      <c r="I11" s="13"/>
      <c r="J11" s="13"/>
      <c r="K11" s="229"/>
      <c r="L11" s="232"/>
      <c r="M11" s="240"/>
      <c r="N11" s="147"/>
    </row>
    <row r="12" spans="1:14" ht="12.75" customHeight="1" thickBot="1">
      <c r="A12" s="165">
        <v>13</v>
      </c>
      <c r="B12" s="168" t="str">
        <f>VLOOKUP(A12,'пр.взв.'!B7:E38,2,FALSE)</f>
        <v>STEFANOVA Kalina</v>
      </c>
      <c r="C12" s="170">
        <f>VLOOKUP(A12,'пр.взв.'!B7:E38,3,FALSE)</f>
        <v>1989</v>
      </c>
      <c r="D12" s="170" t="str">
        <f>VLOOKUP(A12,'пр.взв.'!B7:E38,4,FALSE)</f>
        <v>BUL</v>
      </c>
      <c r="E12" s="118" t="s">
        <v>65</v>
      </c>
      <c r="F12" s="15"/>
      <c r="G12" s="15"/>
      <c r="H12" s="25"/>
      <c r="I12" s="28"/>
      <c r="J12" s="29"/>
      <c r="K12" s="242">
        <v>3</v>
      </c>
      <c r="L12" s="231">
        <f>A47</f>
        <v>4</v>
      </c>
      <c r="M12" s="239" t="str">
        <f>VLOOKUP(L12,'пр.взв.'!B7:E38,2,FALSE)</f>
        <v>SHARMANOVA Valentina</v>
      </c>
      <c r="N12" s="236" t="str">
        <f>VLOOKUP(L12,'пр.взв.'!B7:E38,4,FALSE)</f>
        <v>RUS-M</v>
      </c>
    </row>
    <row r="13" spans="1:14" ht="12.75" customHeight="1" thickBot="1">
      <c r="A13" s="166"/>
      <c r="B13" s="169"/>
      <c r="C13" s="148"/>
      <c r="D13" s="148"/>
      <c r="E13" s="17"/>
      <c r="F13" s="167"/>
      <c r="G13" s="167"/>
      <c r="H13" s="25"/>
      <c r="I13" s="78">
        <v>3</v>
      </c>
      <c r="J13" s="13"/>
      <c r="K13" s="242"/>
      <c r="L13" s="232"/>
      <c r="M13" s="240"/>
      <c r="N13" s="147"/>
    </row>
    <row r="14" spans="1:14" ht="12.75" customHeight="1" thickBot="1">
      <c r="A14" s="175">
        <v>3</v>
      </c>
      <c r="B14" s="171" t="str">
        <f>VLOOKUP(A14,'пр.взв.'!B7:E38,2,FALSE)</f>
        <v>STANKEVICH Zhanna</v>
      </c>
      <c r="C14" s="173" t="str">
        <f>VLOOKUP(A14,'пр.взв.'!B7:E38,3,FALSE)</f>
        <v>1987 msic</v>
      </c>
      <c r="D14" s="173" t="str">
        <f>VLOOKUP(A14,'пр.взв.'!B7:E38,4,FALSE)</f>
        <v>RUS-M</v>
      </c>
      <c r="E14" s="12"/>
      <c r="F14" s="15"/>
      <c r="G14" s="15"/>
      <c r="H14" s="25"/>
      <c r="I14" s="118" t="s">
        <v>65</v>
      </c>
      <c r="J14" s="13"/>
      <c r="K14" s="222" t="s">
        <v>70</v>
      </c>
      <c r="L14" s="231">
        <v>13</v>
      </c>
      <c r="M14" s="243" t="str">
        <f>VLOOKUP(L14,'пр.взв.'!B7:E38,2,FALSE)</f>
        <v>STEFANOVA Kalina</v>
      </c>
      <c r="N14" s="236" t="str">
        <f>VLOOKUP(L14,'пр.взв.'!B7:E38,4,FALSE)</f>
        <v>BUL</v>
      </c>
    </row>
    <row r="15" spans="1:14" ht="12.75" customHeight="1">
      <c r="A15" s="165"/>
      <c r="B15" s="172"/>
      <c r="C15" s="147"/>
      <c r="D15" s="147"/>
      <c r="E15" s="78" t="s">
        <v>66</v>
      </c>
      <c r="F15" s="15"/>
      <c r="G15" s="15"/>
      <c r="H15" s="25"/>
      <c r="I15" s="79"/>
      <c r="J15" s="13"/>
      <c r="K15" s="222"/>
      <c r="L15" s="232"/>
      <c r="M15" s="244"/>
      <c r="N15" s="147"/>
    </row>
    <row r="16" spans="1:14" ht="12.75" customHeight="1" thickBot="1">
      <c r="A16" s="165">
        <v>11</v>
      </c>
      <c r="B16" s="168" t="str">
        <f>VLOOKUP(A16,'пр.взв.'!B7:E38,2,FALSE)</f>
        <v>ESTEBESOVA Anara</v>
      </c>
      <c r="C16" s="170" t="str">
        <f>VLOOKUP(A16,'пр.взв.'!B7:E38,3,FALSE)</f>
        <v>1989 ms</v>
      </c>
      <c r="D16" s="170" t="str">
        <f>VLOOKUP(A16,'пр.взв.'!B7:E38,4,FALSE)</f>
        <v>KGZ</v>
      </c>
      <c r="E16" s="118" t="s">
        <v>65</v>
      </c>
      <c r="F16" s="20"/>
      <c r="G16" s="15"/>
      <c r="H16" s="25"/>
      <c r="I16" s="25"/>
      <c r="J16" s="13"/>
      <c r="K16" s="222" t="s">
        <v>70</v>
      </c>
      <c r="L16" s="231">
        <v>7</v>
      </c>
      <c r="M16" s="239" t="str">
        <f>VLOOKUP(L16,'пр.взв.'!B7:E38,2,FALSE)</f>
        <v>ARHIPAVA Anastasia</v>
      </c>
      <c r="N16" s="236" t="str">
        <f>VLOOKUP(L16,'пр.взв.'!B7:E38,4,FALSE)</f>
        <v>BLR</v>
      </c>
    </row>
    <row r="17" spans="1:14" ht="12.75" customHeight="1" thickBot="1">
      <c r="A17" s="166"/>
      <c r="B17" s="169"/>
      <c r="C17" s="148"/>
      <c r="D17" s="148"/>
      <c r="E17" s="17"/>
      <c r="F17" s="21"/>
      <c r="G17" s="78" t="s">
        <v>66</v>
      </c>
      <c r="H17" s="27"/>
      <c r="I17" s="25"/>
      <c r="J17" s="13"/>
      <c r="K17" s="222"/>
      <c r="L17" s="232"/>
      <c r="M17" s="240"/>
      <c r="N17" s="147"/>
    </row>
    <row r="18" spans="1:14" ht="12.75" customHeight="1" thickBot="1">
      <c r="A18" s="175">
        <v>7</v>
      </c>
      <c r="B18" s="171" t="str">
        <f>VLOOKUP(A18,'пр.взв.'!B7:E38,2,FALSE)</f>
        <v>ARHIPAVA Anastasia</v>
      </c>
      <c r="C18" s="173" t="str">
        <f>VLOOKUP(A18,'пр.взв.'!B7:E38,3,FALSE)</f>
        <v>1987 ms</v>
      </c>
      <c r="D18" s="173" t="str">
        <f>VLOOKUP(A18,'пр.взв.'!B7:E38,4,FALSE)</f>
        <v>BLR</v>
      </c>
      <c r="E18" s="12"/>
      <c r="F18" s="22"/>
      <c r="G18" s="118" t="s">
        <v>65</v>
      </c>
      <c r="H18" s="10"/>
      <c r="I18" s="43"/>
      <c r="J18" s="10"/>
      <c r="K18" s="222" t="s">
        <v>70</v>
      </c>
      <c r="L18" s="231">
        <v>10</v>
      </c>
      <c r="M18" s="239" t="str">
        <f>VLOOKUP(L18,'пр.взв.'!B7:E38,2,FALSE)</f>
        <v>DEGTYAREVA Alena</v>
      </c>
      <c r="N18" s="236" t="str">
        <f>VLOOKUP(L18,'пр.взв.'!B7:E38,4,FALSE)</f>
        <v>RUS</v>
      </c>
    </row>
    <row r="19" spans="1:14" ht="12.75" customHeight="1">
      <c r="A19" s="165"/>
      <c r="B19" s="172"/>
      <c r="C19" s="147"/>
      <c r="D19" s="147"/>
      <c r="E19" s="78" t="s">
        <v>59</v>
      </c>
      <c r="F19" s="23"/>
      <c r="G19" s="17"/>
      <c r="H19" s="18"/>
      <c r="I19" s="25"/>
      <c r="J19" s="18"/>
      <c r="K19" s="222"/>
      <c r="L19" s="232"/>
      <c r="M19" s="240"/>
      <c r="N19" s="147"/>
    </row>
    <row r="20" spans="1:14" ht="13.5" customHeight="1" thickBot="1">
      <c r="A20" s="165">
        <v>15</v>
      </c>
      <c r="B20" s="161">
        <f>VLOOKUP(A20,'пр.взв.'!B7:E38,2,FALSE)</f>
        <v>0</v>
      </c>
      <c r="C20" s="163">
        <f>VLOOKUP(A20,'пр.взв.'!B7:E38,3,FALSE)</f>
        <v>0</v>
      </c>
      <c r="D20" s="163">
        <f>VLOOKUP(A20,'пр.взв.'!B7:E38,4,FALSE)</f>
        <v>0</v>
      </c>
      <c r="E20" s="118"/>
      <c r="F20" s="17"/>
      <c r="G20" s="17"/>
      <c r="H20" s="18"/>
      <c r="I20" s="25"/>
      <c r="J20" s="18"/>
      <c r="K20" s="222" t="s">
        <v>70</v>
      </c>
      <c r="L20" s="231">
        <v>8</v>
      </c>
      <c r="M20" s="239" t="str">
        <f>VLOOKUP(L20,'пр.взв.'!B7:E38,2,FALSE)</f>
        <v>AUBAKIROVA Gulsezim</v>
      </c>
      <c r="N20" s="236" t="str">
        <f>VLOOKUP(L20,'пр.взв.'!B7:E38,4,FALSE)</f>
        <v>KAZ</v>
      </c>
    </row>
    <row r="21" spans="1:14" ht="12" customHeight="1" thickBot="1">
      <c r="A21" s="166"/>
      <c r="B21" s="162"/>
      <c r="C21" s="164"/>
      <c r="D21" s="164"/>
      <c r="E21" s="17"/>
      <c r="F21" s="12"/>
      <c r="G21" s="12"/>
      <c r="H21" s="18"/>
      <c r="I21" s="25"/>
      <c r="J21" s="18"/>
      <c r="K21" s="222"/>
      <c r="L21" s="232"/>
      <c r="M21" s="240"/>
      <c r="N21" s="147"/>
    </row>
    <row r="22" spans="1:14" ht="12" customHeight="1">
      <c r="A22" s="1"/>
      <c r="B22" s="7"/>
      <c r="C22" s="7"/>
      <c r="D22" s="86"/>
      <c r="E22" s="4"/>
      <c r="F22" s="4"/>
      <c r="G22" s="4"/>
      <c r="I22" s="78" t="s">
        <v>60</v>
      </c>
      <c r="K22" s="222" t="s">
        <v>71</v>
      </c>
      <c r="L22" s="231">
        <v>9</v>
      </c>
      <c r="M22" s="239" t="str">
        <f>VLOOKUP(L22,'пр.взв.'!B7:E38,2,FALSE)</f>
        <v>RUMYANCHEVA Maria</v>
      </c>
      <c r="N22" s="236" t="str">
        <f>VLOOKUP(L22,'пр.взв.'!B7:E38,4,FALSE)</f>
        <v>RUS</v>
      </c>
    </row>
    <row r="23" spans="2:14" ht="12" customHeight="1" thickBot="1">
      <c r="B23" s="87"/>
      <c r="C23" s="87"/>
      <c r="D23" s="87"/>
      <c r="E23" s="63"/>
      <c r="F23" s="63"/>
      <c r="G23" s="63"/>
      <c r="H23" s="63"/>
      <c r="I23" s="118" t="s">
        <v>77</v>
      </c>
      <c r="J23" s="63"/>
      <c r="K23" s="222"/>
      <c r="L23" s="232"/>
      <c r="M23" s="240"/>
      <c r="N23" s="147"/>
    </row>
    <row r="24" spans="1:14" ht="12" customHeight="1" thickBot="1">
      <c r="A24" s="175">
        <v>2</v>
      </c>
      <c r="B24" s="171" t="str">
        <f>VLOOKUP(A24,'пр.взв.'!B7:E38,2,FALSE)</f>
        <v>IEVA Mikulionyte</v>
      </c>
      <c r="C24" s="174" t="str">
        <f>VLOOKUP(A24,'пр.взв.'!B7:E38,3,FALSE)</f>
        <v>1991 ms</v>
      </c>
      <c r="D24" s="174" t="str">
        <f>VLOOKUP(A24,'пр.взв.'!B7:E38,4,FALSE)</f>
        <v>LTU</v>
      </c>
      <c r="E24" s="12"/>
      <c r="F24" s="13"/>
      <c r="G24" s="13"/>
      <c r="H24" s="13"/>
      <c r="I24" s="25"/>
      <c r="K24" s="230" t="s">
        <v>71</v>
      </c>
      <c r="L24" s="231">
        <v>5</v>
      </c>
      <c r="M24" s="239" t="str">
        <f>VLOOKUP(L24,'пр.взв.'!B7:E38,2,FALSE)</f>
        <v>VASILEVA Maria</v>
      </c>
      <c r="N24" s="236" t="str">
        <f>VLOOKUP(L24,'пр.взв.'!B7:E38,4,FALSE)</f>
        <v>RUS</v>
      </c>
    </row>
    <row r="25" spans="1:14" ht="12" customHeight="1">
      <c r="A25" s="165"/>
      <c r="B25" s="172"/>
      <c r="C25" s="170"/>
      <c r="D25" s="170"/>
      <c r="E25" s="78" t="s">
        <v>67</v>
      </c>
      <c r="F25" s="15"/>
      <c r="G25" s="15"/>
      <c r="H25" s="61"/>
      <c r="I25" s="32"/>
      <c r="K25" s="230"/>
      <c r="L25" s="232"/>
      <c r="M25" s="240"/>
      <c r="N25" s="147"/>
    </row>
    <row r="26" spans="1:14" ht="12" customHeight="1" thickBot="1">
      <c r="A26" s="165">
        <v>10</v>
      </c>
      <c r="B26" s="168" t="str">
        <f>VLOOKUP(A26,'пр.взв.'!B7:E38,2,FALSE)</f>
        <v>DEGTYAREVA Alena</v>
      </c>
      <c r="C26" s="170" t="str">
        <f>VLOOKUP(A26,'пр.взв.'!B7:E38,3,FALSE)</f>
        <v>1986 ms</v>
      </c>
      <c r="D26" s="170" t="str">
        <f>VLOOKUP(A26,'пр.взв.'!B7:E38,4,FALSE)</f>
        <v>RUS</v>
      </c>
      <c r="E26" s="118" t="s">
        <v>65</v>
      </c>
      <c r="F26" s="20"/>
      <c r="G26" s="15"/>
      <c r="H26" s="13"/>
      <c r="I26" s="32"/>
      <c r="K26" s="230" t="s">
        <v>71</v>
      </c>
      <c r="L26" s="231">
        <v>11</v>
      </c>
      <c r="M26" s="239" t="str">
        <f>VLOOKUP(L26,'пр.взв.'!B7:E38,2,FALSE)</f>
        <v>ESTEBESOVA Anara</v>
      </c>
      <c r="N26" s="236" t="str">
        <f>VLOOKUP(L26,'пр.взв.'!B7:E38,4,FALSE)</f>
        <v>KGZ</v>
      </c>
    </row>
    <row r="27" spans="1:14" ht="12" customHeight="1" thickBot="1">
      <c r="A27" s="166"/>
      <c r="B27" s="169"/>
      <c r="C27" s="148"/>
      <c r="D27" s="148"/>
      <c r="E27" s="17"/>
      <c r="F27" s="21"/>
      <c r="G27" s="78" t="s">
        <v>60</v>
      </c>
      <c r="H27" s="13"/>
      <c r="I27" s="32"/>
      <c r="K27" s="230"/>
      <c r="L27" s="232"/>
      <c r="M27" s="240"/>
      <c r="N27" s="147"/>
    </row>
    <row r="28" spans="1:14" ht="12" customHeight="1" thickBot="1">
      <c r="A28" s="175">
        <v>6</v>
      </c>
      <c r="B28" s="171" t="str">
        <f>VLOOKUP(A28,'пр.взв.'!B7:E38,2,FALSE)</f>
        <v>ALIEVA Diana</v>
      </c>
      <c r="C28" s="174" t="str">
        <f>VLOOKUP(A28,'пр.взв.'!B7:E38,3,FALSE)</f>
        <v>1989 ms</v>
      </c>
      <c r="D28" s="173" t="str">
        <f>VLOOKUP(A28,'пр.взв.'!B7:E38,4,FALSE)</f>
        <v>RUS-M</v>
      </c>
      <c r="E28" s="12"/>
      <c r="F28" s="21"/>
      <c r="G28" s="118" t="s">
        <v>63</v>
      </c>
      <c r="H28" s="26"/>
      <c r="I28" s="25"/>
      <c r="K28" s="230" t="s">
        <v>71</v>
      </c>
      <c r="L28" s="231">
        <v>2</v>
      </c>
      <c r="M28" s="239" t="str">
        <f>VLOOKUP(L28,'пр.взв.'!B7:E38,2,FALSE)</f>
        <v>IEVA Mikulionyte</v>
      </c>
      <c r="N28" s="236" t="str">
        <f>VLOOKUP(L28,'пр.взв.'!B7:E38,4,FALSE)</f>
        <v>LTU</v>
      </c>
    </row>
    <row r="29" spans="1:14" ht="12" customHeight="1">
      <c r="A29" s="165"/>
      <c r="B29" s="172"/>
      <c r="C29" s="170"/>
      <c r="D29" s="147"/>
      <c r="E29" s="78" t="s">
        <v>60</v>
      </c>
      <c r="F29" s="24"/>
      <c r="G29" s="15"/>
      <c r="H29" s="25"/>
      <c r="I29" s="25"/>
      <c r="J29" s="13"/>
      <c r="K29" s="230"/>
      <c r="L29" s="232"/>
      <c r="M29" s="240"/>
      <c r="N29" s="147"/>
    </row>
    <row r="30" spans="1:14" ht="12" customHeight="1" thickBot="1">
      <c r="A30" s="165">
        <v>14</v>
      </c>
      <c r="B30" s="161">
        <f>VLOOKUP(A30,'пр.взв.'!B7:E38,2,FALSE)</f>
        <v>0</v>
      </c>
      <c r="C30" s="163">
        <f>VLOOKUP(A30,'пр.взв.'!B7:E38,3,FALSE)</f>
        <v>0</v>
      </c>
      <c r="D30" s="163">
        <f>VLOOKUP(A30,'пр.взв.'!B7:E38,4,FALSE)</f>
        <v>0</v>
      </c>
      <c r="E30" s="118"/>
      <c r="F30" s="15"/>
      <c r="G30" s="15"/>
      <c r="H30" s="25"/>
      <c r="I30" s="77"/>
      <c r="J30" s="29"/>
      <c r="K30" s="230" t="s">
        <v>71</v>
      </c>
      <c r="L30" s="234">
        <v>12</v>
      </c>
      <c r="M30" s="237" t="str">
        <f>VLOOKUP(L30,'пр.взв.'!B9:E40,2,FALSE)</f>
        <v>ZAITSEVA Nadezhda</v>
      </c>
      <c r="N30" s="170" t="str">
        <f>VLOOKUP(L30,'пр.взв.'!B9:E40,4,FALSE)</f>
        <v>RUS</v>
      </c>
    </row>
    <row r="31" spans="1:14" ht="12" customHeight="1" thickBot="1">
      <c r="A31" s="166"/>
      <c r="B31" s="162"/>
      <c r="C31" s="164"/>
      <c r="D31" s="164"/>
      <c r="E31" s="17"/>
      <c r="F31" s="167"/>
      <c r="G31" s="167"/>
      <c r="H31" s="25"/>
      <c r="I31" s="78">
        <v>6</v>
      </c>
      <c r="J31" s="13"/>
      <c r="K31" s="233"/>
      <c r="L31" s="235"/>
      <c r="M31" s="238"/>
      <c r="N31" s="148"/>
    </row>
    <row r="32" spans="1:14" ht="12" customHeight="1" thickBot="1">
      <c r="A32" s="175">
        <v>4</v>
      </c>
      <c r="B32" s="171" t="str">
        <f>VLOOKUP(A32,'пр.взв.'!B7:E38,2,FALSE)</f>
        <v>SHARMANOVA Valentina</v>
      </c>
      <c r="C32" s="173" t="str">
        <f>VLOOKUP(A32,'пр.взв.'!B7:E38,3,FALSE)</f>
        <v>1985 ms</v>
      </c>
      <c r="D32" s="173" t="str">
        <f>VLOOKUP(A32,'пр.взв.'!B7:E38,4,FALSE)</f>
        <v>RUS-M</v>
      </c>
      <c r="E32" s="12"/>
      <c r="F32" s="15"/>
      <c r="G32" s="15"/>
      <c r="H32" s="25"/>
      <c r="I32" s="118" t="s">
        <v>65</v>
      </c>
      <c r="J32" s="13"/>
      <c r="K32" s="206"/>
      <c r="L32" s="207"/>
      <c r="M32" s="209"/>
      <c r="N32" s="211"/>
    </row>
    <row r="33" spans="1:14" ht="12" customHeight="1">
      <c r="A33" s="165"/>
      <c r="B33" s="172"/>
      <c r="C33" s="147"/>
      <c r="D33" s="147"/>
      <c r="E33" s="78" t="s">
        <v>68</v>
      </c>
      <c r="F33" s="15"/>
      <c r="G33" s="15"/>
      <c r="H33" s="25"/>
      <c r="I33" s="13"/>
      <c r="J33" s="13"/>
      <c r="K33" s="206"/>
      <c r="L33" s="208"/>
      <c r="M33" s="210"/>
      <c r="N33" s="212"/>
    </row>
    <row r="34" spans="1:14" ht="12" customHeight="1" thickBot="1">
      <c r="A34" s="165">
        <v>12</v>
      </c>
      <c r="B34" s="168" t="str">
        <f>VLOOKUP(A34,'пр.взв.'!B7:E38,2,FALSE)</f>
        <v>ZAITSEVA Nadezhda</v>
      </c>
      <c r="C34" s="170" t="str">
        <f>VLOOKUP(A34,'пр.взв.'!B7:E38,3,FALSE)</f>
        <v>1984 ms</v>
      </c>
      <c r="D34" s="170" t="str">
        <f>VLOOKUP(A34,'пр.взв.'!B7:E38,4,FALSE)</f>
        <v>RUS</v>
      </c>
      <c r="E34" s="118" t="s">
        <v>69</v>
      </c>
      <c r="F34" s="20"/>
      <c r="G34" s="15"/>
      <c r="H34" s="25"/>
      <c r="I34" s="13"/>
      <c r="J34" s="13"/>
      <c r="K34" s="206"/>
      <c r="L34" s="207"/>
      <c r="M34" s="209"/>
      <c r="N34" s="211"/>
    </row>
    <row r="35" spans="1:14" ht="12" customHeight="1" thickBot="1">
      <c r="A35" s="166"/>
      <c r="B35" s="169"/>
      <c r="C35" s="148"/>
      <c r="D35" s="148"/>
      <c r="E35" s="17"/>
      <c r="F35" s="21"/>
      <c r="G35" s="78" t="s">
        <v>68</v>
      </c>
      <c r="H35" s="27"/>
      <c r="I35" s="13"/>
      <c r="J35" s="13"/>
      <c r="K35" s="206"/>
      <c r="L35" s="208"/>
      <c r="M35" s="210"/>
      <c r="N35" s="212"/>
    </row>
    <row r="36" spans="1:16" ht="13.5" customHeight="1" thickBot="1">
      <c r="A36" s="175">
        <v>8</v>
      </c>
      <c r="B36" s="171" t="str">
        <f>VLOOKUP(A36,'пр.взв.'!B7:E38,2,FALSE)</f>
        <v>AUBAKIROVA Gulsezim</v>
      </c>
      <c r="C36" s="173" t="str">
        <f>VLOOKUP(A36,'пр.взв.'!B7:E38,3,FALSE)</f>
        <v>1991 ms</v>
      </c>
      <c r="D36" s="173" t="str">
        <f>VLOOKUP(A36,'пр.взв.'!B7:E38,4,FALSE)</f>
        <v>KAZ</v>
      </c>
      <c r="E36" s="12"/>
      <c r="F36" s="22"/>
      <c r="G36" s="118" t="s">
        <v>63</v>
      </c>
      <c r="H36" s="10"/>
      <c r="I36" s="10"/>
      <c r="J36" s="13"/>
      <c r="K36" s="206"/>
      <c r="L36" s="207"/>
      <c r="M36" s="209"/>
      <c r="N36" s="211"/>
      <c r="O36" s="62"/>
      <c r="P36" s="4"/>
    </row>
    <row r="37" spans="1:16" ht="11.25" customHeight="1">
      <c r="A37" s="165"/>
      <c r="B37" s="172"/>
      <c r="C37" s="147"/>
      <c r="D37" s="147"/>
      <c r="E37" s="78" t="s">
        <v>61</v>
      </c>
      <c r="F37" s="23"/>
      <c r="G37" s="17"/>
      <c r="H37" s="18"/>
      <c r="I37" s="18"/>
      <c r="J37" s="13"/>
      <c r="K37" s="206"/>
      <c r="L37" s="208"/>
      <c r="M37" s="210"/>
      <c r="N37" s="212"/>
      <c r="P37" s="4"/>
    </row>
    <row r="38" spans="1:16" ht="12.75" customHeight="1" thickBot="1">
      <c r="A38" s="165">
        <v>16</v>
      </c>
      <c r="B38" s="161">
        <f>VLOOKUP(A38,'пр.взв.'!B7:E38,2,FALSE)</f>
        <v>0</v>
      </c>
      <c r="C38" s="163">
        <f>VLOOKUP(A38,'пр.взв.'!B7:E38,3,FALSE)</f>
        <v>0</v>
      </c>
      <c r="D38" s="163">
        <f>VLOOKUP(A38,'пр.взв.'!B7:E38,4,FALSE)</f>
        <v>0</v>
      </c>
      <c r="E38" s="118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66"/>
      <c r="B39" s="162"/>
      <c r="C39" s="164"/>
      <c r="D39" s="164"/>
      <c r="E39" s="17"/>
      <c r="F39" s="12"/>
      <c r="G39" s="12"/>
      <c r="H39" s="18"/>
      <c r="I39" s="18"/>
      <c r="J39" s="4"/>
      <c r="L39" s="65"/>
      <c r="N39" s="4"/>
      <c r="P39" s="66"/>
    </row>
    <row r="40" spans="1:16" ht="12.75" customHeight="1">
      <c r="A40" s="82"/>
      <c r="B40" s="4"/>
      <c r="N40" s="4"/>
      <c r="P40" s="66"/>
    </row>
    <row r="41" spans="1:16" ht="15.75">
      <c r="A41" s="64" t="s">
        <v>11</v>
      </c>
      <c r="B41" s="4"/>
      <c r="C41" s="4"/>
      <c r="D41" s="4"/>
      <c r="E41" s="4"/>
      <c r="L41" s="65"/>
      <c r="N41" s="4"/>
      <c r="P41" s="4"/>
    </row>
    <row r="42" spans="1:16" ht="13.5" thickBot="1">
      <c r="A42" s="72"/>
      <c r="B42" s="4"/>
      <c r="C42" s="4"/>
      <c r="D42" s="4"/>
      <c r="E42" s="4"/>
      <c r="P42" s="4"/>
    </row>
    <row r="43" spans="1:16" ht="13.5" customHeight="1">
      <c r="A43" s="215">
        <v>1</v>
      </c>
      <c r="B43" s="4"/>
      <c r="C43" s="4"/>
      <c r="O43" s="72"/>
      <c r="P43" s="74"/>
    </row>
    <row r="44" spans="1:16" ht="18.75" customHeight="1" thickBot="1">
      <c r="A44" s="216"/>
      <c r="B44" s="30"/>
      <c r="C44" s="4"/>
      <c r="D44" s="4"/>
      <c r="O44" s="4"/>
      <c r="P44" s="74"/>
    </row>
    <row r="45" spans="1:16" ht="12.75" customHeight="1">
      <c r="A45" s="4"/>
      <c r="B45" s="32"/>
      <c r="C45" s="78">
        <v>1</v>
      </c>
      <c r="D45" s="83"/>
      <c r="E45" s="65" t="str">
        <f>'[2]реквизиты'!$A$8</f>
        <v>Chief referee</v>
      </c>
      <c r="F45" s="65"/>
      <c r="G45" s="65"/>
      <c r="H45" s="4"/>
      <c r="I45" s="4"/>
      <c r="J45" s="4"/>
      <c r="K45" s="4"/>
      <c r="L45" s="4"/>
      <c r="M45" s="85" t="str">
        <f>'[3]реквизиты'!$G$8</f>
        <v>R. Baboyan</v>
      </c>
      <c r="N45" s="52" t="str">
        <f>'[3]реквизиты'!$G$9</f>
        <v>/RUS/</v>
      </c>
      <c r="P45" s="4"/>
    </row>
    <row r="46" spans="1:16" ht="16.5" thickBot="1">
      <c r="A46" s="4"/>
      <c r="B46" s="32"/>
      <c r="C46" s="16" t="s">
        <v>65</v>
      </c>
      <c r="D46" s="84"/>
      <c r="H46" s="4"/>
      <c r="I46" s="4"/>
      <c r="J46" s="4"/>
      <c r="K46" s="4"/>
      <c r="L46" s="4"/>
      <c r="P46" s="4"/>
    </row>
    <row r="47" spans="1:16" ht="12.75">
      <c r="A47" s="215">
        <v>4</v>
      </c>
      <c r="B47" s="31"/>
      <c r="C47" s="4"/>
      <c r="D47" s="4"/>
      <c r="H47" s="4"/>
      <c r="I47" s="4"/>
      <c r="J47" s="4"/>
      <c r="K47" s="4"/>
      <c r="L47" s="4"/>
      <c r="P47" s="4"/>
    </row>
    <row r="48" spans="1:16" ht="13.5" thickBot="1">
      <c r="A48" s="216"/>
      <c r="B48" s="4"/>
      <c r="C48" s="4"/>
      <c r="D48" s="4"/>
      <c r="H48" s="4"/>
      <c r="I48" s="4"/>
      <c r="J48" s="4"/>
      <c r="K48" s="4"/>
      <c r="L48" s="4"/>
      <c r="O48" s="4"/>
      <c r="P48" s="4"/>
    </row>
    <row r="49" spans="1:16" ht="12.75">
      <c r="A49" s="82"/>
      <c r="B49" s="4"/>
      <c r="D49" s="4"/>
      <c r="H49" s="4"/>
      <c r="I49" s="4"/>
      <c r="J49" s="4"/>
      <c r="K49" s="4"/>
      <c r="L49" s="4"/>
      <c r="N49" s="67"/>
      <c r="O49" s="4"/>
      <c r="P49" s="4"/>
    </row>
    <row r="50" spans="1:16" ht="12.75">
      <c r="A50" s="62"/>
      <c r="B50" s="4"/>
      <c r="C50" s="4"/>
      <c r="D50" s="4"/>
      <c r="E50" s="65" t="str">
        <f>HYPERLINK('[1]реквизиты'!$A$22)</f>
        <v>Chiaf  secretary</v>
      </c>
      <c r="F50" s="65"/>
      <c r="G50" s="65"/>
      <c r="H50" s="4"/>
      <c r="I50" s="4"/>
      <c r="J50" s="4"/>
      <c r="K50" s="4"/>
      <c r="L50" s="4"/>
      <c r="M50" s="85" t="str">
        <f>'[3]реквизиты'!$G$10</f>
        <v>R. Zakirov</v>
      </c>
      <c r="N50" s="56" t="str">
        <f>'[3]реквизиты'!$G$11</f>
        <v>/RUS/</v>
      </c>
      <c r="O50" s="4"/>
      <c r="P50" s="4"/>
    </row>
    <row r="51" spans="1:16" ht="12.75">
      <c r="A51" s="72"/>
      <c r="B51" s="4"/>
      <c r="C51" s="4"/>
      <c r="D51" s="4"/>
      <c r="H51" s="4"/>
      <c r="I51" s="4"/>
      <c r="J51" s="4"/>
      <c r="K51" s="4"/>
      <c r="L51" s="4"/>
      <c r="O51" s="4"/>
      <c r="P51" s="4"/>
    </row>
    <row r="52" spans="1:16" ht="12.75">
      <c r="A52" s="4"/>
      <c r="B52" s="4"/>
      <c r="C52" s="62"/>
      <c r="D52" s="4"/>
      <c r="O52" s="4"/>
      <c r="P52" s="4"/>
    </row>
    <row r="53" spans="1:16" ht="12.75">
      <c r="A53" s="4"/>
      <c r="B53" s="4"/>
      <c r="C53" s="72"/>
      <c r="D53" s="4"/>
      <c r="I53" s="67"/>
      <c r="O53" s="73"/>
      <c r="P53" s="4"/>
    </row>
    <row r="54" spans="1:16" ht="12.75">
      <c r="A54" s="62"/>
      <c r="B54" s="4"/>
      <c r="C54" s="4"/>
      <c r="D54" s="4"/>
      <c r="E54" s="213"/>
      <c r="F54" s="213"/>
      <c r="O54" s="73"/>
      <c r="P54" s="4"/>
    </row>
    <row r="55" spans="1:16" ht="12.75">
      <c r="A55" s="72"/>
      <c r="B55" s="4"/>
      <c r="C55" s="4"/>
      <c r="D55" s="4"/>
      <c r="E55" s="214"/>
      <c r="F55" s="214"/>
      <c r="O55" s="4"/>
      <c r="P55" s="4"/>
    </row>
    <row r="56" spans="1:16" ht="12.75">
      <c r="A56" s="4"/>
      <c r="B56" s="4"/>
      <c r="C56" s="62"/>
      <c r="D56" s="4"/>
      <c r="E56" s="4"/>
      <c r="F56" s="4"/>
      <c r="O56" s="4"/>
      <c r="P56" s="4"/>
    </row>
    <row r="57" spans="1:16" ht="12.75">
      <c r="A57" s="4"/>
      <c r="B57" s="4"/>
      <c r="C57" s="72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mergeCells count="139"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D20:D21"/>
    <mergeCell ref="M14:M15"/>
    <mergeCell ref="K18:K19"/>
    <mergeCell ref="M18:M19"/>
    <mergeCell ref="M16:M17"/>
    <mergeCell ref="F13:G13"/>
    <mergeCell ref="D10:D11"/>
    <mergeCell ref="D12:D13"/>
    <mergeCell ref="D14:D15"/>
    <mergeCell ref="A8:A9"/>
    <mergeCell ref="B8:B9"/>
    <mergeCell ref="C8:C9"/>
    <mergeCell ref="K20:K21"/>
    <mergeCell ref="D18:D19"/>
    <mergeCell ref="A18:A19"/>
    <mergeCell ref="A10:A11"/>
    <mergeCell ref="B10:B11"/>
    <mergeCell ref="C10:C11"/>
    <mergeCell ref="A12:A13"/>
    <mergeCell ref="A5:B5"/>
    <mergeCell ref="B6:B7"/>
    <mergeCell ref="C6:C7"/>
    <mergeCell ref="A6:A7"/>
    <mergeCell ref="B12:B13"/>
    <mergeCell ref="C12:C13"/>
    <mergeCell ref="A14:A15"/>
    <mergeCell ref="B14:B15"/>
    <mergeCell ref="C14:C15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C32:C33"/>
    <mergeCell ref="D32:D33"/>
    <mergeCell ref="B34:B35"/>
    <mergeCell ref="C34:C35"/>
    <mergeCell ref="D34:D35"/>
    <mergeCell ref="C36:C37"/>
    <mergeCell ref="D36:D37"/>
    <mergeCell ref="B28:B29"/>
    <mergeCell ref="C28:C29"/>
    <mergeCell ref="D28:D29"/>
    <mergeCell ref="B30:B31"/>
    <mergeCell ref="C30:C31"/>
    <mergeCell ref="D30:D31"/>
    <mergeCell ref="B36:B37"/>
    <mergeCell ref="B32:B33"/>
    <mergeCell ref="M34:M35"/>
    <mergeCell ref="L32:L33"/>
    <mergeCell ref="L34:L35"/>
    <mergeCell ref="M28:M29"/>
    <mergeCell ref="K12:K13"/>
    <mergeCell ref="N28:N29"/>
    <mergeCell ref="N30:N31"/>
    <mergeCell ref="M22:M23"/>
    <mergeCell ref="K24:K25"/>
    <mergeCell ref="M24:M25"/>
    <mergeCell ref="K26:K27"/>
    <mergeCell ref="M26:M27"/>
    <mergeCell ref="L24:L25"/>
    <mergeCell ref="L26:L27"/>
    <mergeCell ref="N8:N9"/>
    <mergeCell ref="N10:N11"/>
    <mergeCell ref="N12:N13"/>
    <mergeCell ref="N14:N15"/>
    <mergeCell ref="N34:N35"/>
    <mergeCell ref="N20:N21"/>
    <mergeCell ref="L6:L7"/>
    <mergeCell ref="L8:L9"/>
    <mergeCell ref="L10:L11"/>
    <mergeCell ref="L12:L13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L18:L19"/>
    <mergeCell ref="M30:M31"/>
    <mergeCell ref="L28:L29"/>
    <mergeCell ref="M20:M21"/>
    <mergeCell ref="K32:K33"/>
    <mergeCell ref="M32:M33"/>
    <mergeCell ref="K28:K29"/>
    <mergeCell ref="L20:L21"/>
    <mergeCell ref="L22:L23"/>
    <mergeCell ref="K30:K31"/>
    <mergeCell ref="D1:K1"/>
    <mergeCell ref="D2:K2"/>
    <mergeCell ref="D3:K3"/>
    <mergeCell ref="K34:K35"/>
    <mergeCell ref="K22:K23"/>
    <mergeCell ref="F31:G31"/>
    <mergeCell ref="D4:K4"/>
    <mergeCell ref="K6:K7"/>
    <mergeCell ref="K8:K9"/>
    <mergeCell ref="K10:K11"/>
    <mergeCell ref="E54:F54"/>
    <mergeCell ref="E55:F55"/>
    <mergeCell ref="A38:A39"/>
    <mergeCell ref="B38:B39"/>
    <mergeCell ref="C38:C39"/>
    <mergeCell ref="D38:D39"/>
    <mergeCell ref="A43:A44"/>
    <mergeCell ref="A47:A48"/>
    <mergeCell ref="K36:K37"/>
    <mergeCell ref="L36:L37"/>
    <mergeCell ref="M36:M37"/>
    <mergeCell ref="N36:N3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2011-03-26T06:22:51Z</cp:lastPrinted>
  <dcterms:created xsi:type="dcterms:W3CDTF">1996-10-08T23:32:33Z</dcterms:created>
  <dcterms:modified xsi:type="dcterms:W3CDTF">2011-03-26T06:24:07Z</dcterms:modified>
  <cp:category/>
  <cp:version/>
  <cp:contentType/>
  <cp:contentStatus/>
</cp:coreProperties>
</file>