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Лист1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<sst xmlns="http://schemas.openxmlformats.org/spreadsheetml/2006/main" count="128" uniqueCount="62">
  <si>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</si>
  <si>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</si>
  <si>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</si>
  <si>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</si>
  <si>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</si>
  <si>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</si>
  <si>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</si>
  <si>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</si>
  <si>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</si>
  <si>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</si>
  <si>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</si>
  <si>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</si>
  <si>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</si>
  <si>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</si>
  <si>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</si>
  <si>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</si>
  <si>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</si>
  <si>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</si>
  <si>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</si>
  <si>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</si>
  <si>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</si>
  <si>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НАГРАДНОЙ ЛИСТ</t>
  </si>
  <si>
    <t>I м</t>
  </si>
  <si>
    <t>II м</t>
  </si>
  <si>
    <t>III м</t>
  </si>
  <si>
    <t>Награждение проводят:</t>
  </si>
  <si>
    <t>Contest for 3 place</t>
  </si>
  <si>
    <t>RUS</t>
  </si>
  <si>
    <t>1987 ms</t>
  </si>
  <si>
    <t>FRA</t>
  </si>
  <si>
    <t>1989 ms</t>
  </si>
  <si>
    <t>5</t>
  </si>
  <si>
    <t>3</t>
  </si>
  <si>
    <t>7</t>
  </si>
  <si>
    <t>6</t>
  </si>
  <si>
    <t>4</t>
  </si>
  <si>
    <t>8</t>
  </si>
  <si>
    <t>5-8</t>
  </si>
  <si>
    <t>Mart 24 - 27.2011                   Moscow (Russia)</t>
  </si>
  <si>
    <t>QUETA - RENEMANDRAF Giovanni</t>
  </si>
  <si>
    <t xml:space="preserve">Weight category 68 (combat) kg </t>
  </si>
  <si>
    <t>MAGOMEDOV Magomed</t>
  </si>
  <si>
    <t>1990 cms</t>
  </si>
  <si>
    <t>TARKHATOV Artur</t>
  </si>
  <si>
    <t>1986 ms</t>
  </si>
  <si>
    <t>MURADOV Rashad</t>
  </si>
  <si>
    <t>ENCHINOV Eger</t>
  </si>
  <si>
    <t>1982 ms</t>
  </si>
  <si>
    <t>TIGHINEANU Valeriu</t>
  </si>
  <si>
    <t>1988 ms</t>
  </si>
  <si>
    <t>MDA</t>
  </si>
  <si>
    <t>KUPTSOV Maksim</t>
  </si>
  <si>
    <t>MACHAEV Murad</t>
  </si>
  <si>
    <t>VARDANYAN Vachik</t>
  </si>
  <si>
    <t>1983 ms</t>
  </si>
  <si>
    <t>ARM</t>
  </si>
  <si>
    <t>GASANKHANOV Ruslan</t>
  </si>
  <si>
    <t>1989 msic</t>
  </si>
  <si>
    <t>9-10</t>
  </si>
  <si>
    <t>Weight category 68 (combat) kg</t>
  </si>
  <si>
    <t>9</t>
  </si>
  <si>
    <t>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</si>
</sst>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4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5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6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5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0" xfId="42" applyFont="1" applyBorder="1" applyAlignment="1" applyProtection="1">
      <alignment vertical="center"/>
      <protection/>
    </xf>
    <xf numFmtId="0" fontId="7" fillId="0" borderId="0" xfId="42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5" fillId="0" borderId="0" xfId="42" applyFont="1" applyBorder="1" applyAlignment="1" applyProtection="1">
      <alignment vertical="center"/>
      <protection/>
    </xf>
    <xf numFmtId="0" fontId="0" fillId="0" borderId="0" xfId="42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178" fontId="15" fillId="33" borderId="22" xfId="43" applyFont="1" applyFill="1" applyBorder="1" applyAlignment="1">
      <alignment horizontal="center" vertical="center" wrapText="1"/>
    </xf>
    <xf numFmtId="178" fontId="15" fillId="33" borderId="25" xfId="43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5" fillId="34" borderId="26" xfId="43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8" fontId="16" fillId="0" borderId="26" xfId="43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4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65" fillId="0" borderId="36" xfId="42" applyFont="1" applyBorder="1" applyAlignment="1" applyProtection="1">
      <alignment horizontal="center" vertical="center" wrapText="1"/>
      <protection/>
    </xf>
    <xf numFmtId="0" fontId="65" fillId="0" borderId="23" xfId="0" applyFont="1" applyBorder="1" applyAlignment="1">
      <alignment horizontal="center" vertical="center" wrapText="1"/>
    </xf>
    <xf numFmtId="0" fontId="65" fillId="0" borderId="36" xfId="42" applyFont="1" applyBorder="1" applyAlignment="1" applyProtection="1">
      <alignment horizontal="left" vertical="center" wrapText="1"/>
      <protection/>
    </xf>
    <xf numFmtId="0" fontId="65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7" fillId="0" borderId="39" xfId="42" applyNumberFormat="1" applyFont="1" applyFill="1" applyBorder="1" applyAlignment="1" applyProtection="1">
      <alignment horizontal="center" vertical="center" wrapText="1"/>
      <protection/>
    </xf>
    <xf numFmtId="0" fontId="7" fillId="0" borderId="4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NumberFormat="1" applyFont="1" applyBorder="1" applyAlignment="1" applyProtection="1">
      <alignment horizontal="center" vertical="center" wrapText="1"/>
      <protection/>
    </xf>
    <xf numFmtId="0" fontId="26" fillId="0" borderId="0" xfId="42" applyNumberFormat="1" applyFont="1" applyBorder="1" applyAlignment="1" applyProtection="1">
      <alignment horizontal="center" vertical="center" wrapText="1"/>
      <protection/>
    </xf>
    <xf numFmtId="0" fontId="5" fillId="35" borderId="38" xfId="42" applyFont="1" applyFill="1" applyBorder="1" applyAlignment="1" applyProtection="1">
      <alignment horizontal="center" vertical="center"/>
      <protection/>
    </xf>
    <xf numFmtId="0" fontId="5" fillId="35" borderId="39" xfId="42" applyFont="1" applyFill="1" applyBorder="1" applyAlignment="1" applyProtection="1">
      <alignment horizontal="center" vertical="center"/>
      <protection/>
    </xf>
    <xf numFmtId="0" fontId="5" fillId="35" borderId="40" xfId="42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/>
    </xf>
    <xf numFmtId="0" fontId="21" fillId="36" borderId="45" xfId="0" applyFont="1" applyFill="1" applyBorder="1" applyAlignment="1">
      <alignment horizontal="center" vertical="center"/>
    </xf>
    <xf numFmtId="0" fontId="21" fillId="36" borderId="43" xfId="0" applyFont="1" applyFill="1" applyBorder="1" applyAlignment="1">
      <alignment horizontal="center" vertical="center"/>
    </xf>
    <xf numFmtId="0" fontId="18" fillId="37" borderId="38" xfId="42" applyFont="1" applyFill="1" applyBorder="1" applyAlignment="1" applyProtection="1">
      <alignment horizontal="center" vertical="center" wrapText="1"/>
      <protection/>
    </xf>
    <xf numFmtId="0" fontId="18" fillId="37" borderId="39" xfId="42" applyFont="1" applyFill="1" applyBorder="1" applyAlignment="1" applyProtection="1">
      <alignment horizontal="center" vertical="center" wrapText="1"/>
      <protection/>
    </xf>
    <xf numFmtId="0" fontId="18" fillId="37" borderId="40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7" fillId="0" borderId="26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10" fillId="0" borderId="4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5" fillId="34" borderId="0" xfId="42" applyFont="1" applyFill="1" applyBorder="1" applyAlignment="1" applyProtection="1">
      <alignment horizontal="center" vertical="center"/>
      <protection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36" xfId="42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12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66" fillId="0" borderId="36" xfId="42" applyFont="1" applyBorder="1" applyAlignment="1" applyProtection="1">
      <alignment horizontal="left" vertical="center" wrapText="1"/>
      <protection/>
    </xf>
    <xf numFmtId="0" fontId="66" fillId="0" borderId="36" xfId="42" applyFont="1" applyBorder="1" applyAlignment="1" applyProtection="1">
      <alignment horizontal="center" vertical="center" wrapText="1"/>
      <protection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67" fillId="0" borderId="22" xfId="42" applyFont="1" applyBorder="1" applyAlignment="1" applyProtection="1">
      <alignment horizontal="center" vertical="center" wrapText="1"/>
      <protection/>
    </xf>
    <xf numFmtId="0" fontId="67" fillId="0" borderId="30" xfId="0" applyFont="1" applyBorder="1" applyAlignment="1">
      <alignment horizontal="center" vertical="center" wrapText="1"/>
    </xf>
    <xf numFmtId="0" fontId="67" fillId="0" borderId="30" xfId="42" applyFont="1" applyBorder="1" applyAlignment="1" applyProtection="1">
      <alignment horizontal="center" vertical="center" wrapText="1"/>
      <protection/>
    </xf>
    <xf numFmtId="0" fontId="67" fillId="0" borderId="36" xfId="42" applyFont="1" applyBorder="1" applyAlignment="1" applyProtection="1">
      <alignment horizontal="center" vertical="center" wrapText="1"/>
      <protection/>
    </xf>
    <xf numFmtId="0" fontId="67" fillId="0" borderId="2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342900</xdr:rowOff>
    </xdr:from>
    <xdr:to>
      <xdr:col>2</xdr:col>
      <xdr:colOff>161925</xdr:colOff>
      <xdr:row>2</xdr:row>
      <xdr:rowOff>47625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057275" y="3429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19050</xdr:rowOff>
    </xdr:from>
    <xdr:to>
      <xdr:col>1</xdr:col>
      <xdr:colOff>161925</xdr:colOff>
      <xdr:row>1</xdr:row>
      <xdr:rowOff>466725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9052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42;&#1077;&#1089;&#1086;&#1074;&#1099;&#1077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42;&#1077;&#1089;&#1086;&#1074;&#1099;&#1077;%20&#1082;&#1072;&#1090;&#1077;&#1075;&#1086;&#1088;&#1080;&#108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  <row r="19">
          <cell r="A19" t="str">
            <v>Stage of Sambo World  Cups -  A.A. Harlampiev Memorial (F)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  <sheetName val="Лист1"/>
    </sheetNames>
    <sheetDataSet>
      <sheetData sheetId="4">
        <row r="2">
          <cell r="C2" t="str">
            <v>Stage of Sambo World  Cups in commemoration of A.A. Kharlampiev on sport and combat sambo for senior men and women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  <sheetName val="Лист1"/>
    </sheetNames>
    <sheetDataSet>
      <sheetData sheetId="4">
        <row r="3">
          <cell r="B3" t="str">
            <v>Mart 24 - 27.2011                             Moscow (Russia)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0">
      <selection activeCell="A22" sqref="A10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2" t="s">
        <v>9</v>
      </c>
      <c r="B1" s="122"/>
      <c r="C1" s="122"/>
      <c r="D1" s="48"/>
      <c r="F1" s="126" t="str">
        <f>HYPERLINK('пр.взв.'!A4)</f>
        <v>Weight category 68 (combat) kg </v>
      </c>
      <c r="G1" s="126"/>
      <c r="H1" s="126"/>
    </row>
    <row r="2" spans="1:10" ht="18.75" customHeight="1">
      <c r="A2" s="113" t="s">
        <v>12</v>
      </c>
      <c r="B2" s="113" t="s">
        <v>2</v>
      </c>
      <c r="C2" s="113" t="s">
        <v>3</v>
      </c>
      <c r="D2" s="113" t="s">
        <v>4</v>
      </c>
      <c r="E2" s="113" t="s">
        <v>13</v>
      </c>
      <c r="F2" s="113" t="s">
        <v>14</v>
      </c>
      <c r="G2" s="113" t="s">
        <v>15</v>
      </c>
      <c r="H2" s="113" t="s">
        <v>16</v>
      </c>
      <c r="I2" s="113" t="s">
        <v>17</v>
      </c>
      <c r="J2" s="113" t="s">
        <v>18</v>
      </c>
    </row>
    <row r="3" spans="1:10" ht="12" customHeight="1" thickBot="1">
      <c r="A3" s="114" t="s">
        <v>12</v>
      </c>
      <c r="B3" s="114" t="s">
        <v>2</v>
      </c>
      <c r="C3" s="114" t="s">
        <v>3</v>
      </c>
      <c r="D3" s="114" t="s">
        <v>4</v>
      </c>
      <c r="E3" s="114" t="s">
        <v>13</v>
      </c>
      <c r="F3" s="114" t="s">
        <v>14</v>
      </c>
      <c r="G3" s="114" t="s">
        <v>15</v>
      </c>
      <c r="H3" s="114" t="s">
        <v>16</v>
      </c>
      <c r="I3" s="114" t="s">
        <v>17</v>
      </c>
      <c r="J3" s="114" t="s">
        <v>18</v>
      </c>
    </row>
    <row r="4" spans="1:10" ht="20.25" customHeight="1">
      <c r="A4" s="116" t="s">
        <v>10</v>
      </c>
      <c r="B4" s="118"/>
      <c r="C4" s="120" t="e">
        <f>VLOOKUP(B4,'пр.взв.'!B7:E38,2,FALSE)</f>
        <v>#N/A</v>
      </c>
      <c r="D4" s="120" t="e">
        <f>VLOOKUP(B4,'пр.взв.'!B7:E38,3,FALSE)</f>
        <v>#N/A</v>
      </c>
      <c r="E4" s="120" t="e">
        <f>VLOOKUP(B4,'пр.взв.'!B7:E38,4,FALSE)</f>
        <v>#N/A</v>
      </c>
      <c r="F4" s="123"/>
      <c r="G4" s="125"/>
      <c r="H4" s="115"/>
      <c r="I4" s="129"/>
      <c r="J4" s="130" t="s">
        <v>20</v>
      </c>
    </row>
    <row r="5" spans="1:10" ht="20.25" customHeight="1">
      <c r="A5" s="117"/>
      <c r="B5" s="119"/>
      <c r="C5" s="121"/>
      <c r="D5" s="121"/>
      <c r="E5" s="121"/>
      <c r="F5" s="124"/>
      <c r="G5" s="125"/>
      <c r="H5" s="115"/>
      <c r="I5" s="129"/>
      <c r="J5" s="131"/>
    </row>
    <row r="6" spans="1:10" ht="20.25" customHeight="1">
      <c r="A6" s="127" t="s">
        <v>11</v>
      </c>
      <c r="B6" s="118"/>
      <c r="C6" s="120" t="e">
        <f>VLOOKUP(B6,'пр.взв.'!B7:E38,2,FALSE)</f>
        <v>#N/A</v>
      </c>
      <c r="D6" s="120" t="e">
        <f>VLOOKUP(B6,'пр.взв.'!B7:E38,3,FALSE)</f>
        <v>#N/A</v>
      </c>
      <c r="E6" s="120" t="e">
        <f>VLOOKUP(B6,'пр.взв.'!B7:E38,4,FALSE)</f>
        <v>#N/A</v>
      </c>
      <c r="F6" s="123"/>
      <c r="G6" s="128"/>
      <c r="H6" s="115"/>
      <c r="I6" s="129"/>
      <c r="J6" s="131"/>
    </row>
    <row r="7" spans="1:10" ht="20.25" customHeight="1">
      <c r="A7" s="127"/>
      <c r="B7" s="128"/>
      <c r="C7" s="120"/>
      <c r="D7" s="120"/>
      <c r="E7" s="120"/>
      <c r="F7" s="123"/>
      <c r="G7" s="128"/>
      <c r="H7" s="115"/>
      <c r="I7" s="129"/>
      <c r="J7" s="132"/>
    </row>
    <row r="8" spans="1:10" ht="15.75">
      <c r="A8" s="80"/>
      <c r="B8" s="81"/>
      <c r="C8" s="82"/>
      <c r="D8" s="82"/>
      <c r="E8" s="82"/>
      <c r="F8" s="47"/>
      <c r="G8" s="81"/>
      <c r="H8" s="81"/>
      <c r="I8" s="83"/>
      <c r="J8" s="84"/>
    </row>
    <row r="9" spans="1:10" ht="12.75" customHeight="1">
      <c r="A9" s="85"/>
      <c r="B9" s="86"/>
      <c r="C9" s="87"/>
      <c r="D9" s="82"/>
      <c r="E9" s="82"/>
      <c r="F9" s="47"/>
      <c r="G9" s="81"/>
      <c r="H9" s="81"/>
      <c r="I9" s="83"/>
      <c r="J9" s="84"/>
    </row>
    <row r="10" spans="1:8" ht="21.75" customHeight="1" thickBot="1">
      <c r="A10" s="88"/>
      <c r="B10" s="88"/>
      <c r="C10" s="89" t="s">
        <v>19</v>
      </c>
      <c r="E10" s="46"/>
      <c r="F10" s="126" t="str">
        <f>HYPERLINK('пр.взв.'!A4)</f>
        <v>Weight category 68 (combat) kg </v>
      </c>
      <c r="G10" s="126"/>
      <c r="H10" s="126"/>
    </row>
    <row r="11" spans="1:10" ht="12.75" customHeight="1">
      <c r="A11" s="113" t="s">
        <v>12</v>
      </c>
      <c r="B11" s="113" t="s">
        <v>2</v>
      </c>
      <c r="C11" s="113" t="s">
        <v>3</v>
      </c>
      <c r="D11" s="113" t="s">
        <v>4</v>
      </c>
      <c r="E11" s="113" t="s">
        <v>13</v>
      </c>
      <c r="F11" s="113" t="s">
        <v>14</v>
      </c>
      <c r="G11" s="113" t="s">
        <v>15</v>
      </c>
      <c r="H11" s="113" t="s">
        <v>16</v>
      </c>
      <c r="I11" s="113" t="s">
        <v>17</v>
      </c>
      <c r="J11" s="113" t="s">
        <v>18</v>
      </c>
    </row>
    <row r="12" spans="1:10" ht="13.5" thickBot="1">
      <c r="A12" s="114" t="s">
        <v>12</v>
      </c>
      <c r="B12" s="114" t="s">
        <v>2</v>
      </c>
      <c r="C12" s="114" t="s">
        <v>3</v>
      </c>
      <c r="D12" s="114" t="s">
        <v>4</v>
      </c>
      <c r="E12" s="114" t="s">
        <v>13</v>
      </c>
      <c r="F12" s="114" t="s">
        <v>14</v>
      </c>
      <c r="G12" s="114" t="s">
        <v>15</v>
      </c>
      <c r="H12" s="114" t="s">
        <v>16</v>
      </c>
      <c r="I12" s="114" t="s">
        <v>17</v>
      </c>
      <c r="J12" s="114" t="s">
        <v>18</v>
      </c>
    </row>
    <row r="13" spans="1:10" ht="20.25" customHeight="1">
      <c r="A13" s="116" t="s">
        <v>10</v>
      </c>
      <c r="B13" s="118">
        <v>3</v>
      </c>
      <c r="C13" s="221" t="str">
        <f>VLOOKUP(B13,'пр.взв.'!B7:E38,2,FALSE)</f>
        <v>TARKHATOV Artur</v>
      </c>
      <c r="D13" s="221" t="str">
        <f>VLOOKUP(B13,'пр.взв.'!B7:E38,3,FALSE)</f>
        <v>1986 ms</v>
      </c>
      <c r="E13" s="221" t="str">
        <f>VLOOKUP(B13,'пр.взв.'!B7:E38,4,FALSE)</f>
        <v>RUS</v>
      </c>
      <c r="F13" s="123"/>
      <c r="G13" s="125"/>
      <c r="H13" s="128"/>
      <c r="I13" s="129"/>
      <c r="J13" s="130" t="s">
        <v>20</v>
      </c>
    </row>
    <row r="14" spans="1:10" ht="20.25" customHeight="1">
      <c r="A14" s="117"/>
      <c r="B14" s="128"/>
      <c r="C14" s="222"/>
      <c r="D14" s="222"/>
      <c r="E14" s="222"/>
      <c r="F14" s="123"/>
      <c r="G14" s="125"/>
      <c r="H14" s="128"/>
      <c r="I14" s="129"/>
      <c r="J14" s="131"/>
    </row>
    <row r="15" spans="1:10" ht="20.25" customHeight="1">
      <c r="A15" s="127" t="s">
        <v>11</v>
      </c>
      <c r="B15" s="118">
        <v>4</v>
      </c>
      <c r="C15" s="221" t="str">
        <f>'пр.взв.'!C13</f>
        <v>MURADOV Rashad</v>
      </c>
      <c r="D15" s="221" t="str">
        <f>VLOOKUP(B15,'пр.взв.'!B8:E38,3,FALSE)</f>
        <v>1989 ms</v>
      </c>
      <c r="E15" s="221" t="str">
        <f>VLOOKUP(B15,'пр.взв.'!B7:E38,4,FALSE)</f>
        <v>RUS</v>
      </c>
      <c r="F15" s="123"/>
      <c r="G15" s="128"/>
      <c r="H15" s="128"/>
      <c r="I15" s="129"/>
      <c r="J15" s="131"/>
    </row>
    <row r="16" spans="1:10" ht="20.25" customHeight="1">
      <c r="A16" s="127"/>
      <c r="B16" s="128"/>
      <c r="C16" s="221"/>
      <c r="D16" s="221"/>
      <c r="E16" s="221"/>
      <c r="F16" s="123"/>
      <c r="G16" s="128"/>
      <c r="H16" s="128"/>
      <c r="I16" s="129"/>
      <c r="J16" s="132"/>
    </row>
    <row r="17" ht="19.5" customHeight="1"/>
    <row r="18" ht="19.5" customHeight="1"/>
    <row r="19" spans="1:7" ht="19.5" customHeight="1">
      <c r="A19" s="39" t="str">
        <f>HYPERLINK('[2]реквизиты'!$A$8)</f>
        <v>Chief referee</v>
      </c>
      <c r="B19" s="40"/>
      <c r="C19" s="40"/>
      <c r="D19" s="40"/>
      <c r="E19" s="3"/>
      <c r="F19" s="49" t="str">
        <f>HYPERLINK('[2]реквизиты'!$G$8)</f>
        <v>R. Baboyan</v>
      </c>
      <c r="G19" s="42" t="str">
        <f>HYPERLINK('[2]реквизиты'!$G$9)</f>
        <v>/RUS/</v>
      </c>
    </row>
    <row r="20" spans="1:7" ht="19.5" customHeight="1">
      <c r="A20" s="40"/>
      <c r="B20" s="40"/>
      <c r="C20" s="40"/>
      <c r="D20" s="43"/>
      <c r="E20" s="4"/>
      <c r="F20" s="7"/>
      <c r="G20" s="4"/>
    </row>
    <row r="21" spans="1:7" ht="12.75">
      <c r="A21" s="41" t="str">
        <f>HYPERLINK('[2]реквизиты'!$A$10)</f>
        <v>Chief  secretary</v>
      </c>
      <c r="C21" s="40"/>
      <c r="D21" s="40"/>
      <c r="E21" s="41"/>
      <c r="F21" s="49" t="str">
        <f>HYPERLINK('[2]реквизиты'!$G$10)</f>
        <v>R. Zakirov</v>
      </c>
      <c r="G21" s="45" t="str">
        <f>HYPERLINK('[2]реквизиты'!$G$11)</f>
        <v>/RUS/</v>
      </c>
    </row>
    <row r="22" spans="1:10" ht="12.75">
      <c r="A22" s="96"/>
      <c r="B22" s="96"/>
      <c r="C22" s="96"/>
      <c r="D22" s="96"/>
      <c r="E22" s="96"/>
      <c r="F22" s="96"/>
      <c r="G22" s="96"/>
      <c r="H22" s="96"/>
      <c r="I22" s="93"/>
      <c r="J22" s="93"/>
    </row>
    <row r="23" spans="1:10" ht="12.75">
      <c r="A23" s="96"/>
      <c r="B23" s="96"/>
      <c r="C23" s="96"/>
      <c r="D23" s="96"/>
      <c r="E23" s="96"/>
      <c r="F23" s="96"/>
      <c r="G23" s="96"/>
      <c r="H23" s="96"/>
      <c r="I23" s="93"/>
      <c r="J23" s="93"/>
    </row>
    <row r="24" spans="1:10" ht="12.75">
      <c r="A24" s="96"/>
      <c r="B24" s="97"/>
      <c r="C24" s="98"/>
      <c r="D24" s="98"/>
      <c r="E24" s="98"/>
      <c r="F24" s="99"/>
      <c r="G24" s="100"/>
      <c r="H24" s="96"/>
      <c r="I24" s="93"/>
      <c r="J24" s="93"/>
    </row>
    <row r="25" spans="1:10" ht="12.75">
      <c r="A25" s="96"/>
      <c r="B25" s="96"/>
      <c r="C25" s="98"/>
      <c r="D25" s="98"/>
      <c r="E25" s="98"/>
      <c r="F25" s="99"/>
      <c r="G25" s="100"/>
      <c r="H25" s="96"/>
      <c r="I25" s="93"/>
      <c r="J25" s="93"/>
    </row>
    <row r="26" spans="1:10" ht="12.75">
      <c r="A26" s="96"/>
      <c r="B26" s="97"/>
      <c r="C26" s="98"/>
      <c r="D26" s="98"/>
      <c r="E26" s="98"/>
      <c r="F26" s="99"/>
      <c r="G26" s="96"/>
      <c r="H26" s="96"/>
      <c r="I26" s="93"/>
      <c r="J26" s="93"/>
    </row>
    <row r="27" spans="1:10" ht="12.75">
      <c r="A27" s="96"/>
      <c r="B27" s="96"/>
      <c r="C27" s="98"/>
      <c r="D27" s="98"/>
      <c r="E27" s="98"/>
      <c r="F27" s="99"/>
      <c r="G27" s="96"/>
      <c r="H27" s="96"/>
      <c r="I27" s="93"/>
      <c r="J27" s="93"/>
    </row>
    <row r="28" spans="1:10" ht="36" customHeight="1">
      <c r="A28" s="90"/>
      <c r="B28" s="90"/>
      <c r="C28" s="93"/>
      <c r="D28" s="93"/>
      <c r="E28" s="93"/>
      <c r="F28" s="93"/>
      <c r="G28" s="93"/>
      <c r="H28" s="93"/>
      <c r="I28" s="93"/>
      <c r="J28" s="93"/>
    </row>
    <row r="29" spans="1:10" ht="19.5" customHeight="1">
      <c r="A29" s="93"/>
      <c r="B29" s="90"/>
      <c r="C29" s="93"/>
      <c r="D29" s="93"/>
      <c r="E29" s="93"/>
      <c r="F29" s="93"/>
      <c r="G29" s="93"/>
      <c r="H29" s="93"/>
      <c r="I29" s="93"/>
      <c r="J29" s="93"/>
    </row>
    <row r="30" spans="1:10" ht="19.5" customHeight="1">
      <c r="A30" s="93"/>
      <c r="B30" s="90"/>
      <c r="C30" s="93"/>
      <c r="D30" s="93"/>
      <c r="E30" s="93"/>
      <c r="F30" s="93"/>
      <c r="G30" s="93"/>
      <c r="H30" s="93"/>
      <c r="I30" s="93"/>
      <c r="J30" s="93"/>
    </row>
    <row r="31" spans="1:10" ht="19.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2.75">
      <c r="A32" s="93"/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12.75">
      <c r="A33" s="93"/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2.75">
      <c r="A34" s="39"/>
      <c r="B34" s="90"/>
      <c r="C34" s="90"/>
      <c r="D34" s="90"/>
      <c r="E34" s="93"/>
      <c r="F34" s="91"/>
      <c r="G34" s="92"/>
      <c r="H34" s="93"/>
      <c r="I34" s="93"/>
      <c r="J34" s="93"/>
    </row>
    <row r="35" spans="1:10" ht="12.75">
      <c r="A35" s="90"/>
      <c r="B35" s="90"/>
      <c r="C35" s="90"/>
      <c r="D35" s="90"/>
      <c r="E35" s="93"/>
      <c r="F35" s="95"/>
      <c r="G35" s="93"/>
      <c r="H35" s="93"/>
      <c r="I35" s="93"/>
      <c r="J35" s="93"/>
    </row>
    <row r="36" spans="1:10" ht="12.75">
      <c r="A36" s="94"/>
      <c r="B36" s="93"/>
      <c r="C36" s="90"/>
      <c r="D36" s="90"/>
      <c r="E36" s="94"/>
      <c r="F36" s="91"/>
      <c r="G36" s="92"/>
      <c r="H36" s="93"/>
      <c r="I36" s="93"/>
      <c r="J36" s="93"/>
    </row>
    <row r="37" spans="1:10" ht="12.75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2.75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12.75">
      <c r="A39" s="93"/>
      <c r="B39" s="93"/>
      <c r="C39" s="93"/>
      <c r="D39" s="93"/>
      <c r="E39" s="93"/>
      <c r="F39" s="93"/>
      <c r="G39" s="93"/>
      <c r="H39" s="93"/>
      <c r="I39" s="93"/>
      <c r="J39" s="93"/>
    </row>
    <row r="40" spans="1:10" ht="12.75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2.75">
      <c r="A41" s="93"/>
      <c r="B41" s="93"/>
      <c r="C41" s="93"/>
      <c r="D41" s="93"/>
      <c r="E41" s="93"/>
      <c r="F41" s="93"/>
      <c r="G41" s="93"/>
      <c r="H41" s="93"/>
      <c r="I41" s="93"/>
      <c r="J41" s="93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4">
      <selection activeCell="C27" sqref="C27:C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6"/>
      <c r="B1" s="146"/>
      <c r="C1" s="146"/>
      <c r="D1" s="146"/>
      <c r="E1" s="146"/>
      <c r="F1" s="1"/>
    </row>
    <row r="2" spans="1:6" ht="45" customHeight="1">
      <c r="A2" s="150" t="s">
        <v>8</v>
      </c>
      <c r="B2" s="150"/>
      <c r="C2" s="150"/>
      <c r="D2" s="150"/>
      <c r="E2" s="150"/>
      <c r="F2" s="66"/>
    </row>
    <row r="3" spans="1:10" ht="31.5" customHeight="1">
      <c r="A3" s="147" t="str">
        <f>HYPERLINK('[2]реквизиты'!$A$19)</f>
        <v>Stage of Sambo World  Cups -  A.A. Harlampiev Memorial (F)</v>
      </c>
      <c r="B3" s="148"/>
      <c r="C3" s="148"/>
      <c r="D3" s="148"/>
      <c r="E3" s="148"/>
      <c r="F3" s="67"/>
      <c r="G3" s="4"/>
      <c r="H3" s="4"/>
      <c r="I3" s="4"/>
      <c r="J3" s="4"/>
    </row>
    <row r="4" spans="1:5" ht="31.5" customHeight="1" thickBot="1">
      <c r="A4" s="149" t="s">
        <v>40</v>
      </c>
      <c r="B4" s="149"/>
      <c r="C4" s="149"/>
      <c r="D4" s="149"/>
      <c r="E4" s="149"/>
    </row>
    <row r="5" spans="1:5" ht="12.75" customHeight="1">
      <c r="A5" s="139" t="s">
        <v>7</v>
      </c>
      <c r="B5" s="143" t="s">
        <v>2</v>
      </c>
      <c r="C5" s="139" t="s">
        <v>3</v>
      </c>
      <c r="D5" s="139" t="s">
        <v>4</v>
      </c>
      <c r="E5" s="139" t="s">
        <v>5</v>
      </c>
    </row>
    <row r="6" spans="1:5" ht="12.75" customHeight="1" thickBot="1">
      <c r="A6" s="142" t="s">
        <v>7</v>
      </c>
      <c r="B6" s="144"/>
      <c r="C6" s="140" t="s">
        <v>3</v>
      </c>
      <c r="D6" s="140" t="s">
        <v>4</v>
      </c>
      <c r="E6" s="140" t="s">
        <v>5</v>
      </c>
    </row>
    <row r="7" spans="1:5" ht="15" customHeight="1">
      <c r="A7" s="145"/>
      <c r="B7" s="136">
        <v>1</v>
      </c>
      <c r="C7" s="141" t="s">
        <v>39</v>
      </c>
      <c r="D7" s="133">
        <v>1983</v>
      </c>
      <c r="E7" s="133" t="s">
        <v>29</v>
      </c>
    </row>
    <row r="8" spans="1:5" ht="12.75" customHeight="1">
      <c r="A8" s="134"/>
      <c r="B8" s="136"/>
      <c r="C8" s="141"/>
      <c r="D8" s="133"/>
      <c r="E8" s="133"/>
    </row>
    <row r="9" spans="1:5" ht="15" customHeight="1">
      <c r="A9" s="134"/>
      <c r="B9" s="136">
        <v>2</v>
      </c>
      <c r="C9" s="137" t="s">
        <v>41</v>
      </c>
      <c r="D9" s="133" t="s">
        <v>42</v>
      </c>
      <c r="E9" s="133" t="s">
        <v>27</v>
      </c>
    </row>
    <row r="10" spans="1:5" ht="15" customHeight="1">
      <c r="A10" s="134"/>
      <c r="B10" s="136"/>
      <c r="C10" s="138"/>
      <c r="D10" s="133"/>
      <c r="E10" s="133"/>
    </row>
    <row r="11" spans="1:5" ht="15.75" customHeight="1">
      <c r="A11" s="134"/>
      <c r="B11" s="136">
        <v>3</v>
      </c>
      <c r="C11" s="137" t="s">
        <v>43</v>
      </c>
      <c r="D11" s="133" t="s">
        <v>44</v>
      </c>
      <c r="E11" s="133" t="s">
        <v>27</v>
      </c>
    </row>
    <row r="12" spans="1:5" ht="12.75" customHeight="1">
      <c r="A12" s="134"/>
      <c r="B12" s="136"/>
      <c r="C12" s="137"/>
      <c r="D12" s="133"/>
      <c r="E12" s="133"/>
    </row>
    <row r="13" spans="1:5" ht="15" customHeight="1">
      <c r="A13" s="134"/>
      <c r="B13" s="136">
        <v>4</v>
      </c>
      <c r="C13" s="137" t="s">
        <v>45</v>
      </c>
      <c r="D13" s="133" t="s">
        <v>30</v>
      </c>
      <c r="E13" s="133" t="s">
        <v>27</v>
      </c>
    </row>
    <row r="14" spans="1:5" ht="12.75" customHeight="1">
      <c r="A14" s="134"/>
      <c r="B14" s="136"/>
      <c r="C14" s="137"/>
      <c r="D14" s="133"/>
      <c r="E14" s="133"/>
    </row>
    <row r="15" spans="1:5" ht="15" customHeight="1">
      <c r="A15" s="134"/>
      <c r="B15" s="136">
        <v>5</v>
      </c>
      <c r="C15" s="137" t="s">
        <v>46</v>
      </c>
      <c r="D15" s="133" t="s">
        <v>47</v>
      </c>
      <c r="E15" s="133" t="s">
        <v>27</v>
      </c>
    </row>
    <row r="16" spans="1:5" ht="12.75" customHeight="1">
      <c r="A16" s="134"/>
      <c r="B16" s="136"/>
      <c r="C16" s="138"/>
      <c r="D16" s="133"/>
      <c r="E16" s="133"/>
    </row>
    <row r="17" spans="1:5" ht="15" customHeight="1">
      <c r="A17" s="134"/>
      <c r="B17" s="136">
        <v>6</v>
      </c>
      <c r="C17" s="137" t="s">
        <v>48</v>
      </c>
      <c r="D17" s="133" t="s">
        <v>49</v>
      </c>
      <c r="E17" s="133" t="s">
        <v>50</v>
      </c>
    </row>
    <row r="18" spans="1:5" ht="12.75" customHeight="1">
      <c r="A18" s="134"/>
      <c r="B18" s="136"/>
      <c r="C18" s="137"/>
      <c r="D18" s="133"/>
      <c r="E18" s="133"/>
    </row>
    <row r="19" spans="1:5" ht="15" customHeight="1">
      <c r="A19" s="134"/>
      <c r="B19" s="136">
        <v>7</v>
      </c>
      <c r="C19" s="137" t="s">
        <v>51</v>
      </c>
      <c r="D19" s="133" t="s">
        <v>28</v>
      </c>
      <c r="E19" s="133" t="s">
        <v>27</v>
      </c>
    </row>
    <row r="20" spans="1:5" ht="12.75" customHeight="1">
      <c r="A20" s="134"/>
      <c r="B20" s="136"/>
      <c r="C20" s="137"/>
      <c r="D20" s="133"/>
      <c r="E20" s="133"/>
    </row>
    <row r="21" spans="1:5" ht="15" customHeight="1">
      <c r="A21" s="134"/>
      <c r="B21" s="136">
        <v>8</v>
      </c>
      <c r="C21" s="137" t="s">
        <v>52</v>
      </c>
      <c r="D21" s="133" t="s">
        <v>44</v>
      </c>
      <c r="E21" s="133" t="s">
        <v>27</v>
      </c>
    </row>
    <row r="22" spans="1:5" ht="12.75" customHeight="1">
      <c r="A22" s="134"/>
      <c r="B22" s="136"/>
      <c r="C22" s="137"/>
      <c r="D22" s="133"/>
      <c r="E22" s="133"/>
    </row>
    <row r="23" spans="1:5" ht="15" customHeight="1">
      <c r="A23" s="134"/>
      <c r="B23" s="136">
        <v>9</v>
      </c>
      <c r="C23" s="137" t="s">
        <v>53</v>
      </c>
      <c r="D23" s="133" t="s">
        <v>54</v>
      </c>
      <c r="E23" s="133" t="s">
        <v>55</v>
      </c>
    </row>
    <row r="24" spans="1:5" ht="12.75" customHeight="1">
      <c r="A24" s="134"/>
      <c r="B24" s="136"/>
      <c r="C24" s="137"/>
      <c r="D24" s="133"/>
      <c r="E24" s="133"/>
    </row>
    <row r="25" spans="1:5" ht="15" customHeight="1">
      <c r="A25" s="134"/>
      <c r="B25" s="136">
        <v>10</v>
      </c>
      <c r="C25" s="137" t="s">
        <v>56</v>
      </c>
      <c r="D25" s="133" t="s">
        <v>57</v>
      </c>
      <c r="E25" s="133" t="s">
        <v>27</v>
      </c>
    </row>
    <row r="26" spans="1:5" ht="12.75" customHeight="1">
      <c r="A26" s="134"/>
      <c r="B26" s="136"/>
      <c r="C26" s="137"/>
      <c r="D26" s="133"/>
      <c r="E26" s="133"/>
    </row>
    <row r="27" spans="1:5" ht="15" customHeight="1">
      <c r="A27" s="134"/>
      <c r="B27" s="136">
        <v>11</v>
      </c>
      <c r="C27" s="137"/>
      <c r="D27" s="133"/>
      <c r="E27" s="133"/>
    </row>
    <row r="28" spans="1:5" ht="15.75" customHeight="1">
      <c r="A28" s="134"/>
      <c r="B28" s="136"/>
      <c r="C28" s="137"/>
      <c r="D28" s="133"/>
      <c r="E28" s="133"/>
    </row>
    <row r="29" spans="1:5" ht="15" customHeight="1">
      <c r="A29" s="134"/>
      <c r="B29" s="136">
        <v>12</v>
      </c>
      <c r="C29" s="137"/>
      <c r="D29" s="133"/>
      <c r="E29" s="133"/>
    </row>
    <row r="30" spans="1:5" ht="12.75" customHeight="1">
      <c r="A30" s="134"/>
      <c r="B30" s="136"/>
      <c r="C30" s="137"/>
      <c r="D30" s="133"/>
      <c r="E30" s="133"/>
    </row>
    <row r="31" spans="1:5" ht="15" customHeight="1">
      <c r="A31" s="134"/>
      <c r="B31" s="136">
        <v>13</v>
      </c>
      <c r="C31" s="137"/>
      <c r="D31" s="133"/>
      <c r="E31" s="133"/>
    </row>
    <row r="32" spans="1:5" ht="12.75" customHeight="1">
      <c r="A32" s="134"/>
      <c r="B32" s="136"/>
      <c r="C32" s="137"/>
      <c r="D32" s="133"/>
      <c r="E32" s="133"/>
    </row>
    <row r="33" spans="1:5" ht="15" customHeight="1">
      <c r="A33" s="134"/>
      <c r="B33" s="136">
        <v>14</v>
      </c>
      <c r="C33" s="137"/>
      <c r="D33" s="133"/>
      <c r="E33" s="133"/>
    </row>
    <row r="34" spans="1:5" ht="12.75" customHeight="1">
      <c r="A34" s="134"/>
      <c r="B34" s="136"/>
      <c r="C34" s="137"/>
      <c r="D34" s="133"/>
      <c r="E34" s="133"/>
    </row>
    <row r="35" spans="1:5" ht="15" customHeight="1">
      <c r="A35" s="134"/>
      <c r="B35" s="136">
        <v>15</v>
      </c>
      <c r="C35" s="137"/>
      <c r="D35" s="133"/>
      <c r="E35" s="133"/>
    </row>
    <row r="36" spans="1:5" ht="15.75" customHeight="1" thickBot="1">
      <c r="A36" s="135"/>
      <c r="B36" s="136"/>
      <c r="C36" s="137"/>
      <c r="D36" s="133"/>
      <c r="E36" s="133"/>
    </row>
    <row r="37" spans="1:5" ht="12.75">
      <c r="A37" s="134"/>
      <c r="B37" s="136">
        <v>16</v>
      </c>
      <c r="C37" s="137"/>
      <c r="D37" s="133"/>
      <c r="E37" s="133"/>
    </row>
    <row r="38" spans="1:5" ht="13.5" thickBot="1">
      <c r="A38" s="135"/>
      <c r="B38" s="136"/>
      <c r="C38" s="137"/>
      <c r="D38" s="133"/>
      <c r="E38" s="133"/>
    </row>
    <row r="42" spans="1:4" ht="12.75">
      <c r="A42" s="2"/>
      <c r="B42" s="2"/>
      <c r="C42" s="2"/>
      <c r="D42" s="2"/>
    </row>
    <row r="43" spans="1:5" ht="12.75">
      <c r="A43" s="39" t="str">
        <f>HYPERLINK('[1]реквизиты'!$A$20)</f>
        <v>Chiaf refery</v>
      </c>
      <c r="B43" s="40"/>
      <c r="C43" s="40"/>
      <c r="D43" s="40"/>
      <c r="E43" s="41"/>
    </row>
    <row r="44" spans="1:4" ht="12.75">
      <c r="A44" s="40"/>
      <c r="B44" s="40"/>
      <c r="C44" s="40"/>
      <c r="D44" s="43"/>
    </row>
    <row r="45" spans="1:5" ht="12.75">
      <c r="A45" s="41" t="str">
        <f>HYPERLINK('[1]реквизиты'!$A$22)</f>
        <v>Chiaf  secretary</v>
      </c>
      <c r="B45" s="40"/>
      <c r="C45" s="40"/>
      <c r="D45" s="44"/>
      <c r="E45" s="41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49"/>
  <sheetViews>
    <sheetView zoomScalePageLayoutView="0" workbookViewId="0" topLeftCell="A13">
      <selection activeCell="A49" sqref="A1:K4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0" t="str">
        <f>'[4]пр.хода'!$C$2</f>
        <v>Stage of Sambo World  Cups in commemoration of A.A. Kharlampiev on sport and combat sambo for senior men and women 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6"/>
      <c r="M1" s="36"/>
      <c r="N1" s="36"/>
      <c r="O1" s="36"/>
      <c r="P1" s="36"/>
    </row>
    <row r="2" spans="1:19" ht="12.75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37"/>
      <c r="M2" s="37"/>
      <c r="N2" s="37"/>
      <c r="O2" s="37"/>
      <c r="P2" s="37"/>
      <c r="S2" s="8"/>
    </row>
    <row r="3" spans="1:12" ht="15.75">
      <c r="A3" s="163" t="str">
        <f>HYPERLINK('пр.взв.'!A4)</f>
        <v>Weight category 68 (combat) kg 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8"/>
    </row>
    <row r="4" spans="1:3" ht="16.5" thickBot="1">
      <c r="A4" s="159" t="s">
        <v>0</v>
      </c>
      <c r="B4" s="159"/>
      <c r="C4" s="5"/>
    </row>
    <row r="5" spans="1:13" ht="12.75" customHeight="1" thickBot="1">
      <c r="A5" s="154">
        <v>1</v>
      </c>
      <c r="B5" s="156" t="str">
        <f>VLOOKUP(A5,'пр.взв.'!B6:E38,2,FALSE)</f>
        <v>QUETA - RENEMANDRAF Giovanni</v>
      </c>
      <c r="C5" s="169">
        <f>VLOOKUP(A5,'пр.взв.'!B6:E38,3,FALSE)</f>
        <v>1983</v>
      </c>
      <c r="D5" s="169" t="str">
        <f>VLOOKUP(A5,'пр.взв.'!B6:E38,4,FALSE)</f>
        <v>FRA</v>
      </c>
      <c r="E5" s="16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55"/>
      <c r="B6" s="157"/>
      <c r="C6" s="168"/>
      <c r="D6" s="168"/>
      <c r="E6" s="6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155">
        <v>9</v>
      </c>
      <c r="B7" s="166" t="str">
        <f>VLOOKUP(A7,'пр.взв.'!B6:E38,2,FALSE)</f>
        <v>VARDANYAN Vachik</v>
      </c>
      <c r="C7" s="168" t="str">
        <f>VLOOKUP(A7,'пр.взв.'!B6:E38,3,FALSE)</f>
        <v>1983 ms</v>
      </c>
      <c r="D7" s="168" t="str">
        <f>VLOOKUP(A7,'пр.взв.'!B6:E38,4,FALSE)</f>
        <v>ARM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165"/>
      <c r="B8" s="167"/>
      <c r="C8" s="135"/>
      <c r="D8" s="135"/>
      <c r="E8" s="16"/>
      <c r="F8" s="20"/>
      <c r="G8" s="18"/>
      <c r="H8" s="12"/>
      <c r="I8" s="12"/>
      <c r="J8" s="35"/>
      <c r="K8" s="35"/>
      <c r="L8" s="35"/>
      <c r="M8" s="13"/>
    </row>
    <row r="9" spans="1:13" ht="12.75" customHeight="1" thickBot="1">
      <c r="A9" s="154">
        <v>5</v>
      </c>
      <c r="B9" s="156" t="str">
        <f>VLOOKUP(A9,'пр.взв.'!B6:E38,2,FALSE)</f>
        <v>ENCHINOV Eger</v>
      </c>
      <c r="C9" s="169" t="str">
        <f>VLOOKUP(A9,'пр.взв.'!B6:E38,3,FALSE)</f>
        <v>1982 ms</v>
      </c>
      <c r="D9" s="158" t="str">
        <f>VLOOKUP(A9,'пр.взв.'!B6:E38,4,FALSE)</f>
        <v>RUS</v>
      </c>
      <c r="E9" s="16"/>
      <c r="F9" s="20"/>
      <c r="G9" s="15"/>
      <c r="H9" s="25"/>
      <c r="I9" s="12"/>
      <c r="J9" s="35"/>
      <c r="K9" s="35"/>
      <c r="L9" s="35"/>
      <c r="M9" s="13"/>
    </row>
    <row r="10" spans="1:13" ht="12.75" customHeight="1">
      <c r="A10" s="155"/>
      <c r="B10" s="157"/>
      <c r="C10" s="168"/>
      <c r="D10" s="134"/>
      <c r="E10" s="151" t="s">
        <v>31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155">
        <v>13</v>
      </c>
      <c r="B11" s="166"/>
      <c r="C11" s="168"/>
      <c r="D11" s="168"/>
      <c r="E11" s="15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165"/>
      <c r="B12" s="167"/>
      <c r="C12" s="135"/>
      <c r="D12" s="135"/>
      <c r="E12" s="16"/>
      <c r="F12" s="170"/>
      <c r="G12" s="170"/>
      <c r="H12" s="24"/>
      <c r="I12" s="18"/>
      <c r="J12" s="12"/>
      <c r="K12" s="12"/>
      <c r="L12" s="12"/>
    </row>
    <row r="13" spans="1:12" ht="12.75" customHeight="1" thickBot="1">
      <c r="A13" s="154">
        <v>3</v>
      </c>
      <c r="B13" s="156" t="str">
        <f>VLOOKUP(A13,'пр.взв.'!B6:E38,2,FALSE)</f>
        <v>TARKHATOV Artur</v>
      </c>
      <c r="C13" s="158" t="str">
        <f>VLOOKUP(A13,'пр.взв.'!B6:E38,3,FALSE)</f>
        <v>1986 ms</v>
      </c>
      <c r="D13" s="158" t="str">
        <f>VLOOKUP(A13,'пр.взв.'!B6:E38,4,FALSE)</f>
        <v>RUS</v>
      </c>
      <c r="E13" s="16"/>
      <c r="F13" s="14"/>
      <c r="G13" s="14"/>
      <c r="H13" s="24"/>
      <c r="I13" s="15"/>
      <c r="J13" s="34"/>
      <c r="K13" s="25"/>
      <c r="L13" s="12"/>
    </row>
    <row r="14" spans="1:13" ht="12.75" customHeight="1">
      <c r="A14" s="155"/>
      <c r="B14" s="157"/>
      <c r="C14" s="134"/>
      <c r="D14" s="134"/>
      <c r="E14" s="151" t="s">
        <v>32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155">
        <v>11</v>
      </c>
      <c r="B15" s="166"/>
      <c r="C15" s="168"/>
      <c r="D15" s="168"/>
      <c r="E15" s="15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165"/>
      <c r="B16" s="167"/>
      <c r="C16" s="135"/>
      <c r="D16" s="135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154">
        <v>7</v>
      </c>
      <c r="B17" s="156" t="str">
        <f>VLOOKUP(A17,'пр.взв.'!B6:E38,2,FALSE)</f>
        <v>KUPTSOV Maksim</v>
      </c>
      <c r="C17" s="158" t="str">
        <f>VLOOKUP(A17,'пр.взв.'!B6:E38,3,FALSE)</f>
        <v>1987 ms</v>
      </c>
      <c r="D17" s="158" t="str">
        <f>VLOOKUP(A17,'пр.взв.'!B6:E38,4,FALSE)</f>
        <v>RUS</v>
      </c>
      <c r="E17" s="16"/>
      <c r="F17" s="21"/>
      <c r="G17" s="15"/>
      <c r="H17" s="9"/>
      <c r="I17" s="9"/>
      <c r="J17" s="9"/>
      <c r="K17" s="33"/>
      <c r="L17" s="9"/>
      <c r="M17" s="13"/>
    </row>
    <row r="18" spans="1:13" ht="12.75" customHeight="1">
      <c r="A18" s="155"/>
      <c r="B18" s="157"/>
      <c r="C18" s="134"/>
      <c r="D18" s="134"/>
      <c r="E18" s="151" t="s">
        <v>33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155">
        <v>15</v>
      </c>
      <c r="B19" s="166"/>
      <c r="C19" s="168"/>
      <c r="D19" s="168"/>
      <c r="E19" s="15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165"/>
      <c r="B20" s="167"/>
      <c r="C20" s="135"/>
      <c r="D20" s="13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2" t="s">
        <v>1</v>
      </c>
      <c r="B21" s="1"/>
      <c r="C21" s="6"/>
      <c r="D21" s="4"/>
      <c r="E21" s="71"/>
      <c r="F21" s="4"/>
      <c r="G21" s="4"/>
      <c r="J21" s="4"/>
      <c r="K21" s="18"/>
      <c r="M21" s="10"/>
    </row>
    <row r="22" spans="1:11" ht="16.5" thickBot="1">
      <c r="A22" s="154">
        <v>2</v>
      </c>
      <c r="B22" s="156" t="str">
        <f>VLOOKUP(A22,'пр.взв.'!B5:E38,2,FALSE)</f>
        <v>MAGOMEDOV Magomed</v>
      </c>
      <c r="C22" s="169" t="str">
        <f>VLOOKUP(A22,'пр.взв.'!B5:E38,3,FALSE)</f>
        <v>1990 cms</v>
      </c>
      <c r="D22" s="169" t="str">
        <f>VLOOKUP(A22,'пр.взв.'!B5:E38,4,FALSE)</f>
        <v>RUS</v>
      </c>
      <c r="E22" s="16"/>
      <c r="F22" s="12"/>
      <c r="G22" s="12"/>
      <c r="H22" s="12"/>
      <c r="I22" s="12"/>
      <c r="J22" s="4"/>
      <c r="K22" s="15"/>
    </row>
    <row r="23" spans="1:11" ht="15.75" customHeight="1">
      <c r="A23" s="155"/>
      <c r="B23" s="157"/>
      <c r="C23" s="168"/>
      <c r="D23" s="168"/>
      <c r="E23" s="151"/>
      <c r="F23" s="14"/>
      <c r="G23" s="14"/>
      <c r="H23" s="12"/>
      <c r="I23" s="12"/>
      <c r="J23" s="4"/>
      <c r="K23" s="31"/>
    </row>
    <row r="24" spans="1:11" ht="16.5" customHeight="1" thickBot="1">
      <c r="A24" s="155">
        <v>10</v>
      </c>
      <c r="B24" s="166" t="str">
        <f>'пр.взв.'!C25</f>
        <v>GASANKHANOV Ruslan</v>
      </c>
      <c r="C24" s="166" t="str">
        <f>'пр.взв.'!D25</f>
        <v>1989 msic</v>
      </c>
      <c r="D24" s="171" t="str">
        <f>'пр.взв.'!E25</f>
        <v>RUS</v>
      </c>
      <c r="E24" s="152"/>
      <c r="F24" s="19"/>
      <c r="G24" s="14"/>
      <c r="H24" s="12"/>
      <c r="I24" s="12"/>
      <c r="J24" s="4"/>
      <c r="K24" s="31"/>
    </row>
    <row r="25" spans="1:11" ht="16.5" thickBot="1">
      <c r="A25" s="165"/>
      <c r="B25" s="167"/>
      <c r="C25" s="167"/>
      <c r="D25" s="172"/>
      <c r="E25" s="16"/>
      <c r="F25" s="20"/>
      <c r="G25" s="18"/>
      <c r="H25" s="12"/>
      <c r="I25" s="12"/>
      <c r="J25" s="4"/>
      <c r="K25" s="31"/>
    </row>
    <row r="26" spans="1:11" ht="16.5" thickBot="1">
      <c r="A26" s="154">
        <v>6</v>
      </c>
      <c r="B26" s="156" t="str">
        <f>VLOOKUP(A26,'пр.взв.'!B5:E38,2,FALSE)</f>
        <v>TIGHINEANU Valeriu</v>
      </c>
      <c r="C26" s="169" t="str">
        <f>VLOOKUP(A26,'пр.взв.'!B5:E38,3,FALSE)</f>
        <v>1988 ms</v>
      </c>
      <c r="D26" s="158" t="str">
        <f>VLOOKUP(A26,'пр.взв.'!B5:E38,4,FALSE)</f>
        <v>MDA</v>
      </c>
      <c r="E26" s="16"/>
      <c r="F26" s="20"/>
      <c r="G26" s="15"/>
      <c r="H26" s="25"/>
      <c r="I26" s="12"/>
      <c r="J26" s="4"/>
      <c r="K26" s="31"/>
    </row>
    <row r="27" spans="1:11" ht="15.75" customHeight="1">
      <c r="A27" s="155"/>
      <c r="B27" s="157"/>
      <c r="C27" s="168"/>
      <c r="D27" s="134"/>
      <c r="E27" s="151" t="s">
        <v>34</v>
      </c>
      <c r="F27" s="23"/>
      <c r="G27" s="14"/>
      <c r="H27" s="24"/>
      <c r="I27" s="12"/>
      <c r="J27" s="4"/>
      <c r="K27" s="31"/>
    </row>
    <row r="28" spans="1:11" ht="13.5" thickBot="1">
      <c r="A28" s="155">
        <v>14</v>
      </c>
      <c r="B28" s="166"/>
      <c r="C28" s="168"/>
      <c r="D28" s="168"/>
      <c r="E28" s="152"/>
      <c r="F28" s="14"/>
      <c r="G28" s="14"/>
      <c r="H28" s="24"/>
      <c r="I28" s="27"/>
      <c r="J28" s="4"/>
      <c r="K28" s="31"/>
    </row>
    <row r="29" spans="1:11" ht="16.5" thickBot="1">
      <c r="A29" s="165"/>
      <c r="B29" s="167"/>
      <c r="C29" s="135"/>
      <c r="D29" s="135"/>
      <c r="E29" s="16"/>
      <c r="F29" s="170"/>
      <c r="G29" s="170"/>
      <c r="H29" s="24"/>
      <c r="I29" s="18"/>
      <c r="J29" s="3"/>
      <c r="K29" s="30"/>
    </row>
    <row r="30" spans="1:9" ht="16.5" thickBot="1">
      <c r="A30" s="154">
        <v>4</v>
      </c>
      <c r="B30" s="156" t="str">
        <f>VLOOKUP(A30,'пр.взв.'!B5:E38,2,FALSE)</f>
        <v>MURADOV Rashad</v>
      </c>
      <c r="C30" s="158" t="str">
        <f>VLOOKUP(A30,'пр.взв.'!B5:E38,3,FALSE)</f>
        <v>1989 ms</v>
      </c>
      <c r="D30" s="158" t="str">
        <f>VLOOKUP(A30,'пр.взв.'!B5:E38,4,FALSE)</f>
        <v>RUS</v>
      </c>
      <c r="E30" s="16"/>
      <c r="F30" s="14"/>
      <c r="G30" s="14"/>
      <c r="H30" s="24"/>
      <c r="I30" s="15"/>
    </row>
    <row r="31" spans="1:9" ht="15.75" customHeight="1">
      <c r="A31" s="155"/>
      <c r="B31" s="157"/>
      <c r="C31" s="134"/>
      <c r="D31" s="134"/>
      <c r="E31" s="151" t="s">
        <v>35</v>
      </c>
      <c r="F31" s="14"/>
      <c r="G31" s="14"/>
      <c r="H31" s="24"/>
      <c r="I31" s="12"/>
    </row>
    <row r="32" spans="1:9" ht="16.5" customHeight="1" thickBot="1">
      <c r="A32" s="155">
        <v>12</v>
      </c>
      <c r="B32" s="166"/>
      <c r="C32" s="168"/>
      <c r="D32" s="168"/>
      <c r="E32" s="152"/>
      <c r="F32" s="19"/>
      <c r="G32" s="14"/>
      <c r="H32" s="24"/>
      <c r="I32" s="12"/>
    </row>
    <row r="33" spans="1:9" ht="16.5" thickBot="1">
      <c r="A33" s="165"/>
      <c r="B33" s="167"/>
      <c r="C33" s="135"/>
      <c r="D33" s="135"/>
      <c r="E33" s="16"/>
      <c r="F33" s="20"/>
      <c r="G33" s="18"/>
      <c r="H33" s="26"/>
      <c r="I33" s="12"/>
    </row>
    <row r="34" spans="1:9" ht="16.5" thickBot="1">
      <c r="A34" s="154">
        <v>8</v>
      </c>
      <c r="B34" s="156" t="str">
        <f>VLOOKUP(A34,'пр.взв.'!B5:E38,2,FALSE)</f>
        <v>MACHAEV Murad</v>
      </c>
      <c r="C34" s="158" t="str">
        <f>VLOOKUP(A34,'пр.взв.'!B5:E38,3,FALSE)</f>
        <v>1986 ms</v>
      </c>
      <c r="D34" s="158" t="str">
        <f>VLOOKUP(A34,'пр.взв.'!B5:E38,4,FALSE)</f>
        <v>RUS</v>
      </c>
      <c r="E34" s="16"/>
      <c r="F34" s="21"/>
      <c r="G34" s="15"/>
      <c r="H34" s="9"/>
      <c r="I34" s="9"/>
    </row>
    <row r="35" spans="1:9" ht="15.75">
      <c r="A35" s="155"/>
      <c r="B35" s="157"/>
      <c r="C35" s="134"/>
      <c r="D35" s="134"/>
      <c r="E35" s="151" t="s">
        <v>36</v>
      </c>
      <c r="F35" s="22"/>
      <c r="G35" s="16"/>
      <c r="H35" s="17"/>
      <c r="I35" s="17"/>
    </row>
    <row r="36" spans="1:9" ht="16.5" thickBot="1">
      <c r="A36" s="155">
        <v>16</v>
      </c>
      <c r="B36" s="166"/>
      <c r="C36" s="168"/>
      <c r="D36" s="168"/>
      <c r="E36" s="152"/>
      <c r="F36" s="16"/>
      <c r="G36" s="16"/>
      <c r="H36" s="17"/>
      <c r="I36" s="17"/>
    </row>
    <row r="37" spans="1:9" ht="16.5" thickBot="1">
      <c r="A37" s="165"/>
      <c r="B37" s="167"/>
      <c r="C37" s="135"/>
      <c r="D37" s="135"/>
      <c r="E37" s="16"/>
      <c r="F37" s="11"/>
      <c r="G37" s="11"/>
      <c r="H37" s="17"/>
      <c r="I37" s="17"/>
    </row>
    <row r="38" spans="1:5" ht="8.25" customHeight="1">
      <c r="A38" s="104"/>
      <c r="E38" s="72"/>
    </row>
    <row r="39" spans="1:14" ht="12.75">
      <c r="A39" s="153" t="s">
        <v>26</v>
      </c>
      <c r="B39" s="153"/>
      <c r="C39" s="153"/>
      <c r="D39" s="4"/>
      <c r="E39" s="4"/>
      <c r="L39" s="56"/>
      <c r="N39" s="4"/>
    </row>
    <row r="40" spans="1:5" ht="13.5" thickBot="1">
      <c r="A40" s="153"/>
      <c r="B40" s="153"/>
      <c r="C40" s="153"/>
      <c r="D40" s="4"/>
      <c r="E40" s="4"/>
    </row>
    <row r="41" spans="1:3" ht="12.75">
      <c r="A41" s="54"/>
      <c r="B41" s="4"/>
      <c r="C41" s="4"/>
    </row>
    <row r="42" spans="1:4" ht="13.5" thickBot="1">
      <c r="A42" s="55"/>
      <c r="B42" s="29"/>
      <c r="C42" s="4"/>
      <c r="D42" s="4"/>
    </row>
    <row r="43" spans="1:12" ht="12.75">
      <c r="A43" s="4"/>
      <c r="B43" s="31"/>
      <c r="C43" s="76"/>
      <c r="D43" s="74"/>
      <c r="H43" s="56"/>
      <c r="J43" s="4"/>
      <c r="L43" s="4"/>
    </row>
    <row r="44" spans="1:11" ht="13.5" thickBot="1">
      <c r="A44" s="4"/>
      <c r="B44" s="31"/>
      <c r="C44" s="77"/>
      <c r="D44" s="75"/>
      <c r="E44" s="105" t="str">
        <f>HYPERLINK('[2]реквизиты'!$A$8)</f>
        <v>Chief referee</v>
      </c>
      <c r="F44" s="106"/>
      <c r="G44" s="107"/>
      <c r="H44" s="107"/>
      <c r="I44" s="108" t="str">
        <f>HYPERLINK('[3]реквизиты'!$G$8)</f>
        <v>R. Baboyan</v>
      </c>
      <c r="K44" s="109" t="str">
        <f>HYPERLINK('[3]реквизиты'!$G$9)</f>
        <v>/RUS/</v>
      </c>
    </row>
    <row r="45" spans="1:9" ht="12.75">
      <c r="A45" s="54"/>
      <c r="B45" s="30"/>
      <c r="C45" s="4"/>
      <c r="D45" s="4"/>
      <c r="E45" s="107"/>
      <c r="F45" s="107"/>
      <c r="G45" s="110"/>
      <c r="H45" s="110"/>
      <c r="I45" s="40"/>
    </row>
    <row r="46" spans="1:9" ht="13.5" thickBot="1">
      <c r="A46" s="55"/>
      <c r="B46" s="4"/>
      <c r="C46" s="4"/>
      <c r="D46" s="4"/>
      <c r="E46" s="107"/>
      <c r="F46" s="107"/>
      <c r="G46" s="107"/>
      <c r="H46" s="107"/>
      <c r="I46" s="40"/>
    </row>
    <row r="47" spans="1:9" ht="12.75">
      <c r="A47" s="73"/>
      <c r="B47" s="4"/>
      <c r="D47" s="4"/>
      <c r="E47" s="107"/>
      <c r="F47" s="107"/>
      <c r="G47" s="107"/>
      <c r="H47" s="107"/>
      <c r="I47" s="40"/>
    </row>
    <row r="48" spans="1:11" ht="12.75">
      <c r="A48" s="51"/>
      <c r="B48" s="4"/>
      <c r="C48" s="4"/>
      <c r="D48" s="4"/>
      <c r="E48" s="107"/>
      <c r="F48" s="107"/>
      <c r="G48" s="107"/>
      <c r="H48" s="107"/>
      <c r="I48" s="40"/>
      <c r="K48" s="58"/>
    </row>
    <row r="49" spans="1:11" ht="12.75">
      <c r="A49" s="63"/>
      <c r="B49" s="4"/>
      <c r="C49" s="4"/>
      <c r="D49" s="4"/>
      <c r="E49" s="105" t="str">
        <f>HYPERLINK('[2]реквизиты'!$A$10)</f>
        <v>Chief  secretary</v>
      </c>
      <c r="F49" s="106"/>
      <c r="G49" s="111"/>
      <c r="H49" s="111"/>
      <c r="I49" s="108" t="str">
        <f>HYPERLINK('[3]реквизиты'!$G$10)</f>
        <v>R. Zakirov</v>
      </c>
      <c r="K49" s="112" t="str">
        <f>HYPERLINK('[3]реквизиты'!$G$11)</f>
        <v>/RUS/</v>
      </c>
    </row>
  </sheetData>
  <sheetProtection/>
  <mergeCells count="78"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  <mergeCell ref="A32:A33"/>
    <mergeCell ref="A34:A35"/>
    <mergeCell ref="B36:B37"/>
    <mergeCell ref="C36:C37"/>
    <mergeCell ref="A36:A37"/>
    <mergeCell ref="B22:B23"/>
    <mergeCell ref="C22:C23"/>
    <mergeCell ref="A28:A29"/>
    <mergeCell ref="A30:A31"/>
    <mergeCell ref="C28:C29"/>
    <mergeCell ref="D19:D20"/>
    <mergeCell ref="D24:D25"/>
    <mergeCell ref="B26:B27"/>
    <mergeCell ref="C26:C27"/>
    <mergeCell ref="D26:D27"/>
    <mergeCell ref="B30:B31"/>
    <mergeCell ref="C30:C31"/>
    <mergeCell ref="D30:D31"/>
    <mergeCell ref="C24:C25"/>
    <mergeCell ref="C15:C16"/>
    <mergeCell ref="D15:D16"/>
    <mergeCell ref="A22:A23"/>
    <mergeCell ref="A24:A25"/>
    <mergeCell ref="A26:A27"/>
    <mergeCell ref="D22:D23"/>
    <mergeCell ref="B24:B25"/>
    <mergeCell ref="A19:A20"/>
    <mergeCell ref="B19:B20"/>
    <mergeCell ref="C19:C20"/>
    <mergeCell ref="F12:G12"/>
    <mergeCell ref="A13:A14"/>
    <mergeCell ref="B13:B14"/>
    <mergeCell ref="C13:C14"/>
    <mergeCell ref="D13:D14"/>
    <mergeCell ref="A11:A12"/>
    <mergeCell ref="E10:E11"/>
    <mergeCell ref="E14:E15"/>
    <mergeCell ref="A15:A16"/>
    <mergeCell ref="B15:B1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E18:E19"/>
    <mergeCell ref="E35:E36"/>
    <mergeCell ref="E31:E32"/>
    <mergeCell ref="E27:E28"/>
    <mergeCell ref="E23:E24"/>
    <mergeCell ref="A39:C40"/>
    <mergeCell ref="A17:A18"/>
    <mergeCell ref="B17:B18"/>
    <mergeCell ref="C17:C18"/>
    <mergeCell ref="D17:D1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51" sqref="A1:N5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187" t="s">
        <v>6</v>
      </c>
      <c r="E1" s="187"/>
      <c r="F1" s="187"/>
      <c r="G1" s="187"/>
      <c r="H1" s="187"/>
      <c r="I1" s="187"/>
      <c r="J1" s="187"/>
      <c r="K1" s="187"/>
      <c r="L1" s="59"/>
      <c r="O1" s="36"/>
      <c r="P1" s="36"/>
      <c r="Q1" s="36"/>
      <c r="R1" s="36"/>
    </row>
    <row r="2" spans="2:19" ht="39.75" customHeight="1" thickBot="1">
      <c r="B2" s="60"/>
      <c r="D2" s="188" t="str">
        <f>'[4]пр.хода'!$C$2</f>
        <v>Stage of Sambo World  Cups in commemoration of A.A. Kharlampiev on sport and combat sambo for senior men and women </v>
      </c>
      <c r="E2" s="189"/>
      <c r="F2" s="189"/>
      <c r="G2" s="189"/>
      <c r="H2" s="189"/>
      <c r="I2" s="189"/>
      <c r="J2" s="189"/>
      <c r="K2" s="190"/>
      <c r="L2" s="61"/>
      <c r="O2" s="37"/>
      <c r="P2" s="37"/>
      <c r="Q2" s="37"/>
      <c r="R2" s="37"/>
      <c r="S2" s="8"/>
    </row>
    <row r="3" spans="2:13" ht="20.25" customHeight="1" thickBot="1">
      <c r="B3" s="62"/>
      <c r="D3" s="191" t="str">
        <f>'[5]пр.хода'!$B$3</f>
        <v>Mart 24 - 27.2011                             Moscow (Russia)</v>
      </c>
      <c r="E3" s="192"/>
      <c r="F3" s="192"/>
      <c r="G3" s="192"/>
      <c r="H3" s="192"/>
      <c r="I3" s="192"/>
      <c r="J3" s="192"/>
      <c r="K3" s="192"/>
      <c r="L3" s="62"/>
      <c r="M3" s="62"/>
    </row>
    <row r="4" spans="4:13" ht="19.5" customHeight="1" thickBot="1">
      <c r="D4" s="193" t="s">
        <v>59</v>
      </c>
      <c r="E4" s="194"/>
      <c r="F4" s="194"/>
      <c r="G4" s="194"/>
      <c r="H4" s="194"/>
      <c r="I4" s="194"/>
      <c r="J4" s="194"/>
      <c r="K4" s="195"/>
      <c r="M4" s="53"/>
    </row>
    <row r="5" spans="1:3" ht="12.75" customHeight="1" thickBot="1">
      <c r="A5" s="159" t="s">
        <v>0</v>
      </c>
      <c r="B5" s="159"/>
      <c r="C5" s="5"/>
    </row>
    <row r="6" spans="1:14" ht="12.75" customHeight="1" thickBot="1">
      <c r="A6" s="154">
        <v>1</v>
      </c>
      <c r="B6" s="238" t="str">
        <f>VLOOKUP(A6,'пр.взв.'!B7:E38,2,FALSE)</f>
        <v>QUETA - RENEMANDRAF Giovanni</v>
      </c>
      <c r="C6" s="239">
        <f>VLOOKUP(A6,'пр.взв.'!B7:E38,3,FALSE)</f>
        <v>1983</v>
      </c>
      <c r="D6" s="239" t="str">
        <f>VLOOKUP(A6,'пр.взв.'!B7:E38,4,FALSE)</f>
        <v>FRA</v>
      </c>
      <c r="E6" s="11"/>
      <c r="F6" s="12"/>
      <c r="G6" s="12"/>
      <c r="H6" s="12"/>
      <c r="I6" s="12"/>
      <c r="J6" s="12"/>
      <c r="K6" s="196">
        <v>1</v>
      </c>
      <c r="L6" s="247">
        <v>4</v>
      </c>
      <c r="M6" s="226" t="str">
        <f>VLOOKUP(L6,'пр.взв.'!B7:E38,2,FALSE)</f>
        <v>MURADOV Rashad</v>
      </c>
      <c r="N6" s="227" t="str">
        <f>VLOOKUP(L6,'пр.взв.'!B7:E38,4,FALSE)</f>
        <v>RUS</v>
      </c>
    </row>
    <row r="7" spans="1:14" ht="12.75" customHeight="1">
      <c r="A7" s="155"/>
      <c r="B7" s="240"/>
      <c r="C7" s="235"/>
      <c r="D7" s="235"/>
      <c r="E7" s="151" t="s">
        <v>60</v>
      </c>
      <c r="F7" s="14"/>
      <c r="G7" s="14"/>
      <c r="H7" s="50"/>
      <c r="K7" s="184"/>
      <c r="L7" s="248"/>
      <c r="M7" s="228"/>
      <c r="N7" s="229"/>
    </row>
    <row r="8" spans="1:14" ht="12.75" customHeight="1" thickBot="1">
      <c r="A8" s="155">
        <v>9</v>
      </c>
      <c r="B8" s="241" t="str">
        <f>VLOOKUP(A8,'пр.взв.'!B7:E38,2,FALSE)</f>
        <v>VARDANYAN Vachik</v>
      </c>
      <c r="C8" s="235" t="str">
        <f>VLOOKUP(A8,'пр.взв.'!B7:E38,3,FALSE)</f>
        <v>1983 ms</v>
      </c>
      <c r="D8" s="235" t="str">
        <f>VLOOKUP(A8,'пр.взв.'!B7:E38,4,FALSE)</f>
        <v>ARM</v>
      </c>
      <c r="E8" s="152"/>
      <c r="F8" s="19"/>
      <c r="G8" s="14"/>
      <c r="H8" s="12"/>
      <c r="K8" s="184">
        <v>2</v>
      </c>
      <c r="L8" s="249">
        <v>3</v>
      </c>
      <c r="M8" s="230" t="str">
        <f>VLOOKUP(L8,'пр.взв.'!B7:E38,2,FALSE)</f>
        <v>TARKHATOV Artur</v>
      </c>
      <c r="N8" s="231" t="str">
        <f>VLOOKUP(L8,'пр.взв.'!B7:E38,4,FALSE)</f>
        <v>RUS</v>
      </c>
    </row>
    <row r="9" spans="1:14" ht="12.75" customHeight="1" thickBot="1">
      <c r="A9" s="165"/>
      <c r="B9" s="242"/>
      <c r="C9" s="237"/>
      <c r="D9" s="237"/>
      <c r="E9" s="16"/>
      <c r="F9" s="20"/>
      <c r="G9" s="151" t="s">
        <v>31</v>
      </c>
      <c r="H9" s="12"/>
      <c r="K9" s="184"/>
      <c r="L9" s="248"/>
      <c r="M9" s="228"/>
      <c r="N9" s="229"/>
    </row>
    <row r="10" spans="1:14" ht="12.75" customHeight="1" thickBot="1">
      <c r="A10" s="154">
        <v>5</v>
      </c>
      <c r="B10" s="238" t="str">
        <f>VLOOKUP(A10,'пр.взв.'!B7:E38,2,FALSE)</f>
        <v>ENCHINOV Eger</v>
      </c>
      <c r="C10" s="239" t="str">
        <f>VLOOKUP(A10,'пр.взв.'!B7:E38,3,FALSE)</f>
        <v>1982 ms</v>
      </c>
      <c r="D10" s="227" t="str">
        <f>VLOOKUP(A10,'пр.взв.'!B7:E38,4,FALSE)</f>
        <v>RUS</v>
      </c>
      <c r="E10" s="11"/>
      <c r="F10" s="20"/>
      <c r="G10" s="152"/>
      <c r="H10" s="25"/>
      <c r="I10" s="12"/>
      <c r="K10" s="184">
        <v>3</v>
      </c>
      <c r="L10" s="249">
        <v>5</v>
      </c>
      <c r="M10" s="230" t="str">
        <f>VLOOKUP(L10,'пр.взв.'!B7:E38,2,FALSE)</f>
        <v>ENCHINOV Eger</v>
      </c>
      <c r="N10" s="231" t="str">
        <f>VLOOKUP(L10,'пр.взв.'!B7:E38,4,FALSE)</f>
        <v>RUS</v>
      </c>
    </row>
    <row r="11" spans="1:14" ht="12.75" customHeight="1">
      <c r="A11" s="155"/>
      <c r="B11" s="240"/>
      <c r="C11" s="235"/>
      <c r="D11" s="229"/>
      <c r="E11" s="151" t="s">
        <v>31</v>
      </c>
      <c r="F11" s="23"/>
      <c r="G11" s="14"/>
      <c r="H11" s="24"/>
      <c r="I11" s="12"/>
      <c r="J11" s="12"/>
      <c r="K11" s="184"/>
      <c r="L11" s="248"/>
      <c r="M11" s="228"/>
      <c r="N11" s="229"/>
    </row>
    <row r="12" spans="1:14" ht="12.75" customHeight="1" thickBot="1">
      <c r="A12" s="155">
        <v>13</v>
      </c>
      <c r="B12" s="243">
        <f>VLOOKUP(A12,'пр.взв.'!B7:E38,2,FALSE)</f>
        <v>0</v>
      </c>
      <c r="C12" s="244">
        <f>VLOOKUP(A12,'пр.взв.'!B7:E38,3,FALSE)</f>
        <v>0</v>
      </c>
      <c r="D12" s="244">
        <f>VLOOKUP(A12,'пр.взв.'!B7:E38,4,FALSE)</f>
        <v>0</v>
      </c>
      <c r="E12" s="152"/>
      <c r="F12" s="14"/>
      <c r="G12" s="14"/>
      <c r="H12" s="24"/>
      <c r="I12" s="27"/>
      <c r="J12" s="28"/>
      <c r="K12" s="184">
        <v>3</v>
      </c>
      <c r="L12" s="249">
        <v>10</v>
      </c>
      <c r="M12" s="230" t="str">
        <f>VLOOKUP(L12,'пр.взв.'!B7:E38,2,FALSE)</f>
        <v>GASANKHANOV Ruslan</v>
      </c>
      <c r="N12" s="231" t="str">
        <f>VLOOKUP(L12,'пр.взв.'!B7:E38,4,FALSE)</f>
        <v>RUS</v>
      </c>
    </row>
    <row r="13" spans="1:14" ht="12.75" customHeight="1" thickBot="1">
      <c r="A13" s="165"/>
      <c r="B13" s="245"/>
      <c r="C13" s="246"/>
      <c r="D13" s="246"/>
      <c r="E13" s="16"/>
      <c r="F13" s="170"/>
      <c r="G13" s="170"/>
      <c r="H13" s="24"/>
      <c r="I13" s="151" t="s">
        <v>32</v>
      </c>
      <c r="J13" s="12"/>
      <c r="K13" s="184"/>
      <c r="L13" s="248"/>
      <c r="M13" s="228"/>
      <c r="N13" s="229"/>
    </row>
    <row r="14" spans="1:14" ht="12.75" customHeight="1" thickBot="1">
      <c r="A14" s="154">
        <v>3</v>
      </c>
      <c r="B14" s="238" t="str">
        <f>VLOOKUP(A14,'пр.взв.'!B7:E38,2,FALSE)</f>
        <v>TARKHATOV Artur</v>
      </c>
      <c r="C14" s="227" t="str">
        <f>VLOOKUP(A14,'пр.взв.'!B7:E38,3,FALSE)</f>
        <v>1986 ms</v>
      </c>
      <c r="D14" s="227" t="str">
        <f>VLOOKUP(A14,'пр.взв.'!B7:E38,4,FALSE)</f>
        <v>RUS</v>
      </c>
      <c r="E14" s="11"/>
      <c r="F14" s="14"/>
      <c r="G14" s="14"/>
      <c r="H14" s="24"/>
      <c r="I14" s="152"/>
      <c r="J14" s="12"/>
      <c r="K14" s="179" t="s">
        <v>37</v>
      </c>
      <c r="L14" s="249">
        <v>9</v>
      </c>
      <c r="M14" s="232" t="str">
        <f>VLOOKUP(L14,'пр.взв.'!B7:E38,2,FALSE)</f>
        <v>VARDANYAN Vachik</v>
      </c>
      <c r="N14" s="231" t="str">
        <f>VLOOKUP(L14,'пр.взв.'!B7:E38,4,FALSE)</f>
        <v>ARM</v>
      </c>
    </row>
    <row r="15" spans="1:14" ht="12.75" customHeight="1">
      <c r="A15" s="155"/>
      <c r="B15" s="240"/>
      <c r="C15" s="229"/>
      <c r="D15" s="229"/>
      <c r="E15" s="151" t="s">
        <v>32</v>
      </c>
      <c r="F15" s="14"/>
      <c r="G15" s="14"/>
      <c r="H15" s="24"/>
      <c r="I15" s="70"/>
      <c r="J15" s="12"/>
      <c r="K15" s="179"/>
      <c r="L15" s="248"/>
      <c r="M15" s="233"/>
      <c r="N15" s="229"/>
    </row>
    <row r="16" spans="1:14" ht="12.75" customHeight="1" thickBot="1">
      <c r="A16" s="155">
        <v>11</v>
      </c>
      <c r="B16" s="243">
        <f>VLOOKUP(A16,'пр.взв.'!B7:E38,2,FALSE)</f>
        <v>0</v>
      </c>
      <c r="C16" s="244">
        <f>VLOOKUP(A16,'пр.взв.'!B7:E38,3,FALSE)</f>
        <v>0</v>
      </c>
      <c r="D16" s="244">
        <f>VLOOKUP(A16,'пр.взв.'!B7:E38,4,FALSE)</f>
        <v>0</v>
      </c>
      <c r="E16" s="152"/>
      <c r="F16" s="19"/>
      <c r="G16" s="14"/>
      <c r="H16" s="24"/>
      <c r="I16" s="24"/>
      <c r="J16" s="12"/>
      <c r="K16" s="179" t="s">
        <v>37</v>
      </c>
      <c r="L16" s="249">
        <v>7</v>
      </c>
      <c r="M16" s="230" t="str">
        <f>VLOOKUP(L16,'пр.взв.'!B7:E38,2,FALSE)</f>
        <v>KUPTSOV Maksim</v>
      </c>
      <c r="N16" s="231" t="str">
        <f>VLOOKUP(L16,'пр.взв.'!B7:E38,4,FALSE)</f>
        <v>RUS</v>
      </c>
    </row>
    <row r="17" spans="1:14" ht="12.75" customHeight="1" thickBot="1">
      <c r="A17" s="165"/>
      <c r="B17" s="245"/>
      <c r="C17" s="246"/>
      <c r="D17" s="246"/>
      <c r="E17" s="16"/>
      <c r="F17" s="20"/>
      <c r="G17" s="151" t="s">
        <v>32</v>
      </c>
      <c r="H17" s="26"/>
      <c r="I17" s="24"/>
      <c r="J17" s="12"/>
      <c r="K17" s="179"/>
      <c r="L17" s="248"/>
      <c r="M17" s="228"/>
      <c r="N17" s="229"/>
    </row>
    <row r="18" spans="1:14" ht="12.75" customHeight="1" thickBot="1">
      <c r="A18" s="154">
        <v>7</v>
      </c>
      <c r="B18" s="238" t="str">
        <f>VLOOKUP(A18,'пр.взв.'!B7:E38,2,FALSE)</f>
        <v>KUPTSOV Maksim</v>
      </c>
      <c r="C18" s="227" t="str">
        <f>VLOOKUP(A18,'пр.взв.'!B7:E38,3,FALSE)</f>
        <v>1987 ms</v>
      </c>
      <c r="D18" s="227" t="str">
        <f>VLOOKUP(A18,'пр.взв.'!B7:E38,4,FALSE)</f>
        <v>RUS</v>
      </c>
      <c r="E18" s="11"/>
      <c r="F18" s="21"/>
      <c r="G18" s="152"/>
      <c r="H18" s="9"/>
      <c r="I18" s="33"/>
      <c r="J18" s="9"/>
      <c r="K18" s="179" t="s">
        <v>37</v>
      </c>
      <c r="L18" s="249">
        <v>6</v>
      </c>
      <c r="M18" s="230" t="str">
        <f>VLOOKUP(L18,'пр.взв.'!B7:E38,2,FALSE)</f>
        <v>TIGHINEANU Valeriu</v>
      </c>
      <c r="N18" s="231" t="str">
        <f>VLOOKUP(L18,'пр.взв.'!B7:E38,4,FALSE)</f>
        <v>MDA</v>
      </c>
    </row>
    <row r="19" spans="1:14" ht="12.75" customHeight="1">
      <c r="A19" s="155"/>
      <c r="B19" s="240"/>
      <c r="C19" s="229"/>
      <c r="D19" s="229"/>
      <c r="E19" s="151" t="s">
        <v>33</v>
      </c>
      <c r="F19" s="22"/>
      <c r="G19" s="16"/>
      <c r="H19" s="17"/>
      <c r="I19" s="24"/>
      <c r="J19" s="17"/>
      <c r="K19" s="179"/>
      <c r="L19" s="248"/>
      <c r="M19" s="228"/>
      <c r="N19" s="229"/>
    </row>
    <row r="20" spans="1:14" ht="13.5" customHeight="1" thickBot="1">
      <c r="A20" s="155">
        <v>15</v>
      </c>
      <c r="B20" s="182">
        <f>VLOOKUP(A20,'пр.взв.'!B7:E38,2,FALSE)</f>
        <v>0</v>
      </c>
      <c r="C20" s="180">
        <f>VLOOKUP(A20,'пр.взв.'!B7:E38,3,FALSE)</f>
        <v>0</v>
      </c>
      <c r="D20" s="180">
        <f>VLOOKUP(A20,'пр.взв.'!B7:E38,4,FALSE)</f>
        <v>0</v>
      </c>
      <c r="E20" s="152"/>
      <c r="F20" s="16"/>
      <c r="G20" s="16"/>
      <c r="H20" s="17"/>
      <c r="I20" s="24"/>
      <c r="J20" s="17"/>
      <c r="K20" s="179" t="s">
        <v>37</v>
      </c>
      <c r="L20" s="249">
        <v>8</v>
      </c>
      <c r="M20" s="230" t="str">
        <f>VLOOKUP(L20,'пр.взв.'!B7:E38,2,FALSE)</f>
        <v>MACHAEV Murad</v>
      </c>
      <c r="N20" s="231" t="str">
        <f>VLOOKUP(L20,'пр.взв.'!B7:E38,4,FALSE)</f>
        <v>RUS</v>
      </c>
    </row>
    <row r="21" spans="1:14" ht="12" customHeight="1" thickBot="1">
      <c r="A21" s="165"/>
      <c r="B21" s="183"/>
      <c r="C21" s="181"/>
      <c r="D21" s="181"/>
      <c r="E21" s="16"/>
      <c r="F21" s="11"/>
      <c r="G21" s="11"/>
      <c r="H21" s="17"/>
      <c r="I21" s="24"/>
      <c r="J21" s="17"/>
      <c r="K21" s="179"/>
      <c r="L21" s="248"/>
      <c r="M21" s="228"/>
      <c r="N21" s="229"/>
    </row>
    <row r="22" spans="1:14" ht="12" customHeight="1">
      <c r="A22" s="1"/>
      <c r="B22" s="6"/>
      <c r="C22" s="6"/>
      <c r="D22" s="78"/>
      <c r="E22" s="4"/>
      <c r="F22" s="4"/>
      <c r="G22" s="4"/>
      <c r="I22" s="151" t="s">
        <v>35</v>
      </c>
      <c r="K22" s="179" t="s">
        <v>58</v>
      </c>
      <c r="L22" s="249">
        <v>1</v>
      </c>
      <c r="M22" s="230" t="str">
        <f>VLOOKUP(L22,'пр.взв.'!B7:E38,2,FALSE)</f>
        <v>QUETA - RENEMANDRAF Giovanni</v>
      </c>
      <c r="N22" s="231" t="str">
        <f>VLOOKUP(L22,'пр.взв.'!B7:E38,4,FALSE)</f>
        <v>FRA</v>
      </c>
    </row>
    <row r="23" spans="2:14" ht="12" customHeight="1" thickBot="1">
      <c r="B23" s="79"/>
      <c r="C23" s="79"/>
      <c r="D23" s="79"/>
      <c r="E23" s="52"/>
      <c r="F23" s="52"/>
      <c r="G23" s="52"/>
      <c r="H23" s="52"/>
      <c r="I23" s="152"/>
      <c r="J23" s="52"/>
      <c r="K23" s="179"/>
      <c r="L23" s="248"/>
      <c r="M23" s="228"/>
      <c r="N23" s="229"/>
    </row>
    <row r="24" spans="1:14" ht="12" customHeight="1" thickBot="1">
      <c r="A24" s="154">
        <v>2</v>
      </c>
      <c r="B24" s="238" t="str">
        <f>VLOOKUP(A24,'пр.взв.'!B7:E38,2,FALSE)</f>
        <v>MAGOMEDOV Magomed</v>
      </c>
      <c r="C24" s="239" t="str">
        <f>VLOOKUP(A24,'пр.взв.'!B7:E38,3,FALSE)</f>
        <v>1990 cms</v>
      </c>
      <c r="D24" s="239" t="str">
        <f>VLOOKUP(A24,'пр.взв.'!B7:E38,4,FALSE)</f>
        <v>RUS</v>
      </c>
      <c r="E24" s="11"/>
      <c r="F24" s="12"/>
      <c r="G24" s="12"/>
      <c r="H24" s="12"/>
      <c r="I24" s="24"/>
      <c r="K24" s="173" t="s">
        <v>58</v>
      </c>
      <c r="L24" s="250">
        <v>2</v>
      </c>
      <c r="M24" s="234" t="str">
        <f>VLOOKUP(L24,'пр.взв.'!B9:E40,2,FALSE)</f>
        <v>MAGOMEDOV Magomed</v>
      </c>
      <c r="N24" s="235" t="str">
        <f>VLOOKUP(L24,'пр.взв.'!B9:E40,4,FALSE)</f>
        <v>RUS</v>
      </c>
    </row>
    <row r="25" spans="1:14" ht="12" customHeight="1" thickBot="1">
      <c r="A25" s="155"/>
      <c r="B25" s="240"/>
      <c r="C25" s="235"/>
      <c r="D25" s="235"/>
      <c r="E25" s="151" t="s">
        <v>61</v>
      </c>
      <c r="F25" s="14"/>
      <c r="G25" s="14"/>
      <c r="H25" s="50"/>
      <c r="I25" s="31"/>
      <c r="K25" s="174"/>
      <c r="L25" s="251"/>
      <c r="M25" s="236"/>
      <c r="N25" s="237"/>
    </row>
    <row r="26" spans="1:14" ht="12" customHeight="1" thickBot="1">
      <c r="A26" s="155">
        <v>10</v>
      </c>
      <c r="B26" s="241" t="str">
        <f>'пр.взв.'!C25</f>
        <v>GASANKHANOV Ruslan</v>
      </c>
      <c r="C26" s="235" t="str">
        <f>VLOOKUP(A26,'пр.взв.'!B7:E38,3,FALSE)</f>
        <v>1989 msic</v>
      </c>
      <c r="D26" s="235" t="str">
        <f>VLOOKUP(A26,'пр.взв.'!B7:E38,4,FALSE)</f>
        <v>RUS</v>
      </c>
      <c r="E26" s="152"/>
      <c r="F26" s="19"/>
      <c r="G26" s="14"/>
      <c r="H26" s="12"/>
      <c r="I26" s="31"/>
      <c r="K26" s="178"/>
      <c r="L26" s="177"/>
      <c r="M26" s="176"/>
      <c r="N26" s="175"/>
    </row>
    <row r="27" spans="1:14" ht="12" customHeight="1" thickBot="1">
      <c r="A27" s="165"/>
      <c r="B27" s="242"/>
      <c r="C27" s="237"/>
      <c r="D27" s="237"/>
      <c r="E27" s="16"/>
      <c r="F27" s="20"/>
      <c r="G27" s="151" t="s">
        <v>61</v>
      </c>
      <c r="H27" s="12"/>
      <c r="I27" s="31"/>
      <c r="K27" s="178"/>
      <c r="L27" s="177"/>
      <c r="M27" s="176"/>
      <c r="N27" s="175"/>
    </row>
    <row r="28" spans="1:14" ht="12" customHeight="1" thickBot="1">
      <c r="A28" s="154">
        <v>6</v>
      </c>
      <c r="B28" s="238" t="str">
        <f>VLOOKUP(A28,'пр.взв.'!B7:E38,2,FALSE)</f>
        <v>TIGHINEANU Valeriu</v>
      </c>
      <c r="C28" s="239" t="str">
        <f>VLOOKUP(A28,'пр.взв.'!B7:E38,3,FALSE)</f>
        <v>1988 ms</v>
      </c>
      <c r="D28" s="227" t="str">
        <f>VLOOKUP(A28,'пр.взв.'!B7:E38,4,FALSE)</f>
        <v>MDA</v>
      </c>
      <c r="E28" s="11"/>
      <c r="F28" s="20"/>
      <c r="G28" s="152"/>
      <c r="H28" s="25"/>
      <c r="I28" s="24"/>
      <c r="K28" s="178"/>
      <c r="L28" s="177"/>
      <c r="M28" s="176"/>
      <c r="N28" s="175"/>
    </row>
    <row r="29" spans="1:14" ht="12" customHeight="1">
      <c r="A29" s="155"/>
      <c r="B29" s="240"/>
      <c r="C29" s="235"/>
      <c r="D29" s="229"/>
      <c r="E29" s="151" t="s">
        <v>34</v>
      </c>
      <c r="F29" s="23"/>
      <c r="G29" s="14"/>
      <c r="H29" s="24"/>
      <c r="I29" s="24"/>
      <c r="J29" s="12"/>
      <c r="K29" s="178"/>
      <c r="L29" s="177"/>
      <c r="M29" s="176"/>
      <c r="N29" s="175"/>
    </row>
    <row r="30" spans="1:14" ht="12" customHeight="1" thickBot="1">
      <c r="A30" s="155">
        <v>14</v>
      </c>
      <c r="B30" s="243">
        <f>VLOOKUP(A30,'пр.взв.'!B7:E38,2,FALSE)</f>
        <v>0</v>
      </c>
      <c r="C30" s="244">
        <f>VLOOKUP(A30,'пр.взв.'!B7:E38,3,FALSE)</f>
        <v>0</v>
      </c>
      <c r="D30" s="244">
        <f>VLOOKUP(A30,'пр.взв.'!B7:E38,4,FALSE)</f>
        <v>0</v>
      </c>
      <c r="E30" s="152"/>
      <c r="F30" s="14"/>
      <c r="G30" s="14"/>
      <c r="H30" s="24"/>
      <c r="I30" s="68"/>
      <c r="J30" s="28"/>
      <c r="K30" s="178"/>
      <c r="L30" s="177"/>
      <c r="M30" s="176"/>
      <c r="N30" s="175"/>
    </row>
    <row r="31" spans="1:14" ht="12" customHeight="1" thickBot="1">
      <c r="A31" s="165"/>
      <c r="B31" s="245"/>
      <c r="C31" s="246"/>
      <c r="D31" s="246"/>
      <c r="E31" s="16"/>
      <c r="F31" s="170"/>
      <c r="G31" s="170"/>
      <c r="H31" s="24"/>
      <c r="I31" s="151" t="s">
        <v>35</v>
      </c>
      <c r="J31" s="12"/>
      <c r="K31" s="178"/>
      <c r="L31" s="177"/>
      <c r="M31" s="176"/>
      <c r="N31" s="175"/>
    </row>
    <row r="32" spans="1:14" ht="12" customHeight="1" thickBot="1">
      <c r="A32" s="154">
        <v>4</v>
      </c>
      <c r="B32" s="238" t="str">
        <f>VLOOKUP(A32,'пр.взв.'!B7:E38,2,FALSE)</f>
        <v>MURADOV Rashad</v>
      </c>
      <c r="C32" s="227" t="str">
        <f>VLOOKUP(A32,'пр.взв.'!B7:E38,3,FALSE)</f>
        <v>1989 ms</v>
      </c>
      <c r="D32" s="227" t="str">
        <f>VLOOKUP(A32,'пр.взв.'!B7:E38,4,FALSE)</f>
        <v>RUS</v>
      </c>
      <c r="E32" s="11"/>
      <c r="F32" s="14"/>
      <c r="G32" s="14"/>
      <c r="H32" s="24"/>
      <c r="I32" s="152"/>
      <c r="J32" s="12"/>
      <c r="K32" s="178"/>
      <c r="L32" s="177"/>
      <c r="M32" s="176"/>
      <c r="N32" s="175"/>
    </row>
    <row r="33" spans="1:14" ht="12" customHeight="1">
      <c r="A33" s="155"/>
      <c r="B33" s="240"/>
      <c r="C33" s="229"/>
      <c r="D33" s="229"/>
      <c r="E33" s="151" t="s">
        <v>35</v>
      </c>
      <c r="F33" s="14"/>
      <c r="G33" s="14"/>
      <c r="H33" s="24"/>
      <c r="I33" s="12"/>
      <c r="J33" s="12"/>
      <c r="K33" s="178"/>
      <c r="L33" s="177"/>
      <c r="M33" s="176"/>
      <c r="N33" s="175"/>
    </row>
    <row r="34" spans="1:14" ht="12" customHeight="1" thickBot="1">
      <c r="A34" s="155">
        <v>12</v>
      </c>
      <c r="B34" s="243">
        <f>VLOOKUP(A34,'пр.взв.'!B7:E38,2,FALSE)</f>
        <v>0</v>
      </c>
      <c r="C34" s="244">
        <f>VLOOKUP(A34,'пр.взв.'!B7:E38,3,FALSE)</f>
        <v>0</v>
      </c>
      <c r="D34" s="244">
        <f>VLOOKUP(A34,'пр.взв.'!B7:E38,4,FALSE)</f>
        <v>0</v>
      </c>
      <c r="E34" s="152"/>
      <c r="F34" s="19"/>
      <c r="G34" s="14"/>
      <c r="H34" s="24"/>
      <c r="I34" s="12"/>
      <c r="J34" s="12"/>
      <c r="K34" s="178"/>
      <c r="L34" s="177"/>
      <c r="M34" s="176"/>
      <c r="N34" s="175"/>
    </row>
    <row r="35" spans="1:14" ht="12" customHeight="1" thickBot="1">
      <c r="A35" s="165"/>
      <c r="B35" s="245"/>
      <c r="C35" s="246"/>
      <c r="D35" s="246"/>
      <c r="E35" s="16"/>
      <c r="F35" s="20"/>
      <c r="G35" s="151" t="s">
        <v>35</v>
      </c>
      <c r="H35" s="26"/>
      <c r="I35" s="12"/>
      <c r="J35" s="12"/>
      <c r="K35" s="178"/>
      <c r="L35" s="177"/>
      <c r="M35" s="176"/>
      <c r="N35" s="175"/>
    </row>
    <row r="36" spans="1:16" ht="13.5" customHeight="1" thickBot="1">
      <c r="A36" s="154">
        <v>8</v>
      </c>
      <c r="B36" s="238" t="str">
        <f>VLOOKUP(A36,'пр.взв.'!B7:E38,2,FALSE)</f>
        <v>MACHAEV Murad</v>
      </c>
      <c r="C36" s="227" t="str">
        <f>VLOOKUP(A36,'пр.взв.'!B7:E38,3,FALSE)</f>
        <v>1986 ms</v>
      </c>
      <c r="D36" s="227" t="str">
        <f>VLOOKUP(A36,'пр.взв.'!B7:E38,4,FALSE)</f>
        <v>RUS</v>
      </c>
      <c r="E36" s="11"/>
      <c r="F36" s="21"/>
      <c r="G36" s="152"/>
      <c r="H36" s="9"/>
      <c r="I36" s="9"/>
      <c r="J36" s="12"/>
      <c r="K36" s="178"/>
      <c r="L36" s="177"/>
      <c r="M36" s="176"/>
      <c r="N36" s="175"/>
      <c r="O36" s="51"/>
      <c r="P36" s="4"/>
    </row>
    <row r="37" spans="1:16" ht="11.25" customHeight="1">
      <c r="A37" s="155"/>
      <c r="B37" s="240"/>
      <c r="C37" s="229"/>
      <c r="D37" s="229"/>
      <c r="E37" s="151" t="s">
        <v>36</v>
      </c>
      <c r="F37" s="22"/>
      <c r="G37" s="16"/>
      <c r="H37" s="17"/>
      <c r="I37" s="17"/>
      <c r="J37" s="12"/>
      <c r="K37" s="178"/>
      <c r="L37" s="177"/>
      <c r="M37" s="176"/>
      <c r="N37" s="175"/>
      <c r="P37" s="4"/>
    </row>
    <row r="38" spans="1:16" ht="12.75" customHeight="1" thickBot="1">
      <c r="A38" s="155">
        <v>16</v>
      </c>
      <c r="B38" s="182">
        <f>VLOOKUP(A38,'пр.взв.'!B7:E38,2,FALSE)</f>
        <v>0</v>
      </c>
      <c r="C38" s="180">
        <f>VLOOKUP(A38,'пр.взв.'!B7:E38,3,FALSE)</f>
        <v>0</v>
      </c>
      <c r="D38" s="180">
        <f>VLOOKUP(A38,'пр.взв.'!B7:E38,4,FALSE)</f>
        <v>0</v>
      </c>
      <c r="E38" s="152"/>
      <c r="F38" s="16"/>
      <c r="G38" s="16"/>
      <c r="H38" s="17"/>
      <c r="I38" s="17"/>
      <c r="J38" s="4"/>
      <c r="N38" s="4"/>
      <c r="P38" s="4"/>
    </row>
    <row r="39" spans="1:16" ht="9.75" customHeight="1" thickBot="1">
      <c r="A39" s="165"/>
      <c r="B39" s="183"/>
      <c r="C39" s="181"/>
      <c r="D39" s="181"/>
      <c r="E39" s="16"/>
      <c r="F39" s="11"/>
      <c r="G39" s="11"/>
      <c r="H39" s="17"/>
      <c r="I39" s="17"/>
      <c r="J39" s="4"/>
      <c r="L39" s="56"/>
      <c r="N39" s="4"/>
      <c r="P39" s="57"/>
    </row>
    <row r="40" spans="1:16" ht="12.75" customHeight="1">
      <c r="A40" s="73"/>
      <c r="B40" s="4"/>
      <c r="N40" s="4"/>
      <c r="P40" s="57"/>
    </row>
    <row r="41" spans="1:16" ht="12.75">
      <c r="A41" s="153"/>
      <c r="B41" s="153"/>
      <c r="C41" s="153"/>
      <c r="D41" s="4"/>
      <c r="E41" s="4"/>
      <c r="L41" s="56"/>
      <c r="N41" s="4"/>
      <c r="P41" s="4"/>
    </row>
    <row r="42" spans="1:16" ht="12.75">
      <c r="A42" s="153"/>
      <c r="B42" s="153"/>
      <c r="C42" s="153"/>
      <c r="D42" s="4"/>
      <c r="E42" s="4"/>
      <c r="P42" s="4"/>
    </row>
    <row r="43" spans="1:16" ht="13.5" customHeight="1">
      <c r="A43" s="51"/>
      <c r="B43" s="4"/>
      <c r="C43" s="4"/>
      <c r="O43" s="63"/>
      <c r="P43" s="65"/>
    </row>
    <row r="44" spans="1:16" ht="18.75" customHeight="1">
      <c r="A44" s="63"/>
      <c r="B44" s="4"/>
      <c r="C44" s="4"/>
      <c r="D44" s="4"/>
      <c r="O44" s="4"/>
      <c r="P44" s="65"/>
    </row>
    <row r="45" spans="1:16" ht="12.75" customHeight="1">
      <c r="A45" s="4"/>
      <c r="B45" s="4"/>
      <c r="C45" s="74"/>
      <c r="D45" s="74"/>
      <c r="H45" s="56"/>
      <c r="J45" s="4"/>
      <c r="L45" s="4"/>
      <c r="P45" s="4"/>
    </row>
    <row r="46" spans="1:16" ht="12.75">
      <c r="A46" s="4"/>
      <c r="B46" s="4"/>
      <c r="C46" s="75"/>
      <c r="D46" s="75"/>
      <c r="E46" s="105" t="str">
        <f>HYPERLINK('[2]реквизиты'!$A$8)</f>
        <v>Chief referee</v>
      </c>
      <c r="F46" s="106"/>
      <c r="G46" s="106"/>
      <c r="H46" s="107"/>
      <c r="I46" s="107"/>
      <c r="J46" s="107"/>
      <c r="K46" s="108" t="str">
        <f>HYPERLINK('[3]реквизиты'!$G$8)</f>
        <v>R. Baboyan</v>
      </c>
      <c r="N46" s="109" t="str">
        <f>HYPERLINK('[3]реквизиты'!$G$9)</f>
        <v>/RUS/</v>
      </c>
      <c r="P46" s="4"/>
    </row>
    <row r="47" spans="1:16" ht="12.75">
      <c r="A47" s="51"/>
      <c r="B47" s="4"/>
      <c r="C47" s="4"/>
      <c r="D47" s="4"/>
      <c r="E47" s="107"/>
      <c r="F47" s="107"/>
      <c r="G47" s="107"/>
      <c r="H47" s="110"/>
      <c r="I47" s="110"/>
      <c r="J47" s="110"/>
      <c r="K47" s="40"/>
      <c r="P47" s="4"/>
    </row>
    <row r="48" spans="1:16" ht="12.75">
      <c r="A48" s="63"/>
      <c r="B48" s="4"/>
      <c r="C48" s="4"/>
      <c r="D48" s="4"/>
      <c r="E48" s="107"/>
      <c r="F48" s="107"/>
      <c r="G48" s="107"/>
      <c r="H48" s="107"/>
      <c r="I48" s="107"/>
      <c r="J48" s="107"/>
      <c r="K48" s="40"/>
      <c r="O48" s="4"/>
      <c r="P48" s="4"/>
    </row>
    <row r="49" spans="1:16" ht="12.75">
      <c r="A49" s="73"/>
      <c r="B49" s="4"/>
      <c r="D49" s="4"/>
      <c r="E49" s="107"/>
      <c r="F49" s="107"/>
      <c r="G49" s="107"/>
      <c r="H49" s="107"/>
      <c r="I49" s="107"/>
      <c r="J49" s="107"/>
      <c r="K49" s="40"/>
      <c r="O49" s="4"/>
      <c r="P49" s="4"/>
    </row>
    <row r="50" spans="1:16" ht="12.75">
      <c r="A50" s="51"/>
      <c r="B50" s="4"/>
      <c r="C50" s="4"/>
      <c r="D50" s="4"/>
      <c r="E50" s="107"/>
      <c r="F50" s="107"/>
      <c r="G50" s="107"/>
      <c r="H50" s="107"/>
      <c r="I50" s="107"/>
      <c r="J50" s="107"/>
      <c r="K50" s="40"/>
      <c r="N50" s="58"/>
      <c r="O50" s="4"/>
      <c r="P50" s="4"/>
    </row>
    <row r="51" spans="1:16" ht="12.75">
      <c r="A51" s="63"/>
      <c r="B51" s="4"/>
      <c r="C51" s="4"/>
      <c r="D51" s="4"/>
      <c r="E51" s="105" t="str">
        <f>HYPERLINK('[2]реквизиты'!$A$10)</f>
        <v>Chief  secretary</v>
      </c>
      <c r="F51" s="106"/>
      <c r="G51" s="106"/>
      <c r="H51" s="111"/>
      <c r="I51" s="111"/>
      <c r="J51" s="111"/>
      <c r="K51" s="108" t="str">
        <f>HYPERLINK('[3]реквизиты'!$G$10)</f>
        <v>R. Zakirov</v>
      </c>
      <c r="N51" s="112" t="str">
        <f>HYPERLINK('[3]реквизиты'!$G$11)</f>
        <v>/RUS/</v>
      </c>
      <c r="O51" s="4"/>
      <c r="P51" s="4"/>
    </row>
    <row r="52" spans="1:16" ht="12.75">
      <c r="A52" s="4"/>
      <c r="B52" s="4"/>
      <c r="C52" s="5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63"/>
      <c r="D53" s="4"/>
      <c r="E53" s="4"/>
      <c r="F53" s="4"/>
      <c r="G53" s="4"/>
      <c r="H53" s="4"/>
      <c r="I53" s="4"/>
      <c r="J53" s="4"/>
      <c r="K53" s="4"/>
      <c r="L53" s="4"/>
      <c r="M53" s="4"/>
      <c r="N53" s="64"/>
      <c r="O53" s="64"/>
      <c r="P53" s="4"/>
    </row>
    <row r="54" spans="1:16" ht="12.75">
      <c r="A54" s="51"/>
      <c r="B54" s="4"/>
      <c r="C54" s="4"/>
      <c r="D54" s="4"/>
      <c r="E54" s="186"/>
      <c r="F54" s="186"/>
      <c r="O54" s="64"/>
      <c r="P54" s="4"/>
    </row>
    <row r="55" spans="1:16" ht="12.75">
      <c r="A55" s="63"/>
      <c r="B55" s="4"/>
      <c r="C55" s="4"/>
      <c r="D55" s="4"/>
      <c r="E55" s="185"/>
      <c r="F55" s="185"/>
      <c r="O55" s="4"/>
      <c r="P55" s="4"/>
    </row>
    <row r="56" spans="1:16" ht="12.75">
      <c r="A56" s="4"/>
      <c r="B56" s="4"/>
      <c r="C56" s="51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3">
    <mergeCell ref="D1:K1"/>
    <mergeCell ref="D2:K2"/>
    <mergeCell ref="D3:K3"/>
    <mergeCell ref="K34:K35"/>
    <mergeCell ref="K22:K23"/>
    <mergeCell ref="A41:C42"/>
    <mergeCell ref="B36:B37"/>
    <mergeCell ref="D20:D21"/>
    <mergeCell ref="D4:K4"/>
    <mergeCell ref="K6:K7"/>
    <mergeCell ref="E55:F55"/>
    <mergeCell ref="A38:A39"/>
    <mergeCell ref="B38:B39"/>
    <mergeCell ref="C38:C39"/>
    <mergeCell ref="D38:D39"/>
    <mergeCell ref="E54:F54"/>
    <mergeCell ref="N32:N33"/>
    <mergeCell ref="L30:L31"/>
    <mergeCell ref="L26:L27"/>
    <mergeCell ref="M30:M31"/>
    <mergeCell ref="N28:N29"/>
    <mergeCell ref="F31:G31"/>
    <mergeCell ref="M26:M27"/>
    <mergeCell ref="K26:K27"/>
    <mergeCell ref="M24:M25"/>
    <mergeCell ref="K8:K9"/>
    <mergeCell ref="K10:K11"/>
    <mergeCell ref="D10:D11"/>
    <mergeCell ref="D12:D13"/>
    <mergeCell ref="N24:N25"/>
    <mergeCell ref="N26:N27"/>
    <mergeCell ref="N6:N7"/>
    <mergeCell ref="M20:M21"/>
    <mergeCell ref="M32:M33"/>
    <mergeCell ref="K28:K29"/>
    <mergeCell ref="L20:L21"/>
    <mergeCell ref="L22:L23"/>
    <mergeCell ref="K30:K31"/>
    <mergeCell ref="L28:L29"/>
    <mergeCell ref="N20:N21"/>
    <mergeCell ref="L6:L7"/>
    <mergeCell ref="L8:L9"/>
    <mergeCell ref="L10:L11"/>
    <mergeCell ref="L12:L13"/>
    <mergeCell ref="N22:N23"/>
    <mergeCell ref="N8:N9"/>
    <mergeCell ref="N10:N11"/>
    <mergeCell ref="N12:N13"/>
    <mergeCell ref="N14:N15"/>
    <mergeCell ref="K12:K13"/>
    <mergeCell ref="M22:M23"/>
    <mergeCell ref="N16:N17"/>
    <mergeCell ref="N18:N19"/>
    <mergeCell ref="L16:L17"/>
    <mergeCell ref="L18:L19"/>
    <mergeCell ref="M28:M29"/>
    <mergeCell ref="C36:C37"/>
    <mergeCell ref="D36:D37"/>
    <mergeCell ref="C32:C33"/>
    <mergeCell ref="D32:D33"/>
    <mergeCell ref="I31:I32"/>
    <mergeCell ref="E29:E30"/>
    <mergeCell ref="B28:B29"/>
    <mergeCell ref="C28:C29"/>
    <mergeCell ref="D28:D29"/>
    <mergeCell ref="B30:B31"/>
    <mergeCell ref="C30:C31"/>
    <mergeCell ref="D30:D31"/>
    <mergeCell ref="B32:B33"/>
    <mergeCell ref="B34:B35"/>
    <mergeCell ref="C34:C35"/>
    <mergeCell ref="D34:D35"/>
    <mergeCell ref="B24:B25"/>
    <mergeCell ref="C24:C25"/>
    <mergeCell ref="D24:D25"/>
    <mergeCell ref="B26:B27"/>
    <mergeCell ref="C26:C27"/>
    <mergeCell ref="D26:D27"/>
    <mergeCell ref="A34:A35"/>
    <mergeCell ref="A36:A37"/>
    <mergeCell ref="A24:A25"/>
    <mergeCell ref="A26:A27"/>
    <mergeCell ref="A28:A29"/>
    <mergeCell ref="A30:A31"/>
    <mergeCell ref="A32:A33"/>
    <mergeCell ref="A20:A21"/>
    <mergeCell ref="B20:B21"/>
    <mergeCell ref="C20:C21"/>
    <mergeCell ref="A16:A17"/>
    <mergeCell ref="B16:B17"/>
    <mergeCell ref="C16:C17"/>
    <mergeCell ref="B18:B19"/>
    <mergeCell ref="C18:C19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F13:G13"/>
    <mergeCell ref="K18:K19"/>
    <mergeCell ref="M18:M19"/>
    <mergeCell ref="M16:M17"/>
    <mergeCell ref="D6:D7"/>
    <mergeCell ref="D8:D9"/>
    <mergeCell ref="D16:D17"/>
    <mergeCell ref="M6:M7"/>
    <mergeCell ref="M8:M9"/>
    <mergeCell ref="M10:M11"/>
    <mergeCell ref="D14:D15"/>
    <mergeCell ref="M12:M13"/>
    <mergeCell ref="L14:L15"/>
    <mergeCell ref="K14:K15"/>
    <mergeCell ref="K16:K17"/>
    <mergeCell ref="E11:E12"/>
    <mergeCell ref="E15:E16"/>
    <mergeCell ref="M14:M15"/>
    <mergeCell ref="E19:E20"/>
    <mergeCell ref="E25:E26"/>
    <mergeCell ref="E7:E8"/>
    <mergeCell ref="G9:G10"/>
    <mergeCell ref="G17:G18"/>
    <mergeCell ref="I13:I14"/>
    <mergeCell ref="I22:I23"/>
    <mergeCell ref="N36:N37"/>
    <mergeCell ref="M36:M37"/>
    <mergeCell ref="L36:L37"/>
    <mergeCell ref="K36:K37"/>
    <mergeCell ref="K32:K33"/>
    <mergeCell ref="N30:N31"/>
    <mergeCell ref="M34:M35"/>
    <mergeCell ref="L32:L33"/>
    <mergeCell ref="L34:L35"/>
    <mergeCell ref="N34:N35"/>
    <mergeCell ref="L24:L25"/>
    <mergeCell ref="K24:K25"/>
    <mergeCell ref="E33:E34"/>
    <mergeCell ref="E37:E38"/>
    <mergeCell ref="G27:G28"/>
    <mergeCell ref="G35:G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31" sqref="A1:H31"/>
    </sheetView>
  </sheetViews>
  <sheetFormatPr defaultColWidth="9.140625" defaultRowHeight="12.75"/>
  <sheetData>
    <row r="1" spans="1:8" ht="15.75" customHeight="1" thickBot="1">
      <c r="A1" s="213" t="str">
        <f>'[2]реквизиты'!$A$19</f>
        <v>Stage of Sambo World  Cups -  A.A. Harlampiev Memorial (F)</v>
      </c>
      <c r="B1" s="214"/>
      <c r="C1" s="214"/>
      <c r="D1" s="214"/>
      <c r="E1" s="214"/>
      <c r="F1" s="214"/>
      <c r="G1" s="214"/>
      <c r="H1" s="215"/>
    </row>
    <row r="2" spans="1:8" ht="12.75" customHeight="1">
      <c r="A2" s="216" t="str">
        <f>'пр.хода'!D3</f>
        <v>Mart 24 - 27.2011                             Moscow (Russia)</v>
      </c>
      <c r="B2" s="216"/>
      <c r="C2" s="216"/>
      <c r="D2" s="216"/>
      <c r="E2" s="216"/>
      <c r="F2" s="216"/>
      <c r="G2" s="216"/>
      <c r="H2" s="216"/>
    </row>
    <row r="3" spans="1:8" ht="18">
      <c r="A3" s="217" t="s">
        <v>21</v>
      </c>
      <c r="B3" s="217"/>
      <c r="C3" s="217"/>
      <c r="D3" s="217"/>
      <c r="E3" s="217"/>
      <c r="F3" s="217"/>
      <c r="G3" s="217"/>
      <c r="H3" s="217"/>
    </row>
    <row r="4" spans="2:8" ht="18">
      <c r="B4" s="101"/>
      <c r="C4" s="225" t="str">
        <f>'пр.взв.'!A4</f>
        <v>Weight category 68 (combat) kg </v>
      </c>
      <c r="D4" s="225"/>
      <c r="E4" s="225"/>
      <c r="F4" s="225"/>
      <c r="G4" s="225"/>
      <c r="H4" s="102"/>
    </row>
    <row r="5" spans="1:8" ht="18.75" thickBot="1">
      <c r="A5" s="102"/>
      <c r="B5" s="102"/>
      <c r="C5" s="102"/>
      <c r="D5" s="102"/>
      <c r="E5" s="102"/>
      <c r="F5" s="102"/>
      <c r="G5" s="102"/>
      <c r="H5" s="102"/>
    </row>
    <row r="6" spans="1:10" ht="12.75">
      <c r="A6" s="218" t="s">
        <v>22</v>
      </c>
      <c r="B6" s="206" t="str">
        <f>VLOOKUP(J6,'пр.взв.'!B7:F134,2,FALSE)</f>
        <v>MURADOV Rashad</v>
      </c>
      <c r="C6" s="206"/>
      <c r="D6" s="206"/>
      <c r="E6" s="206"/>
      <c r="F6" s="206"/>
      <c r="G6" s="206"/>
      <c r="H6" s="199" t="str">
        <f>VLOOKUP(J6,'пр.взв.'!B7:F134,3,FALSE)</f>
        <v>1989 ms</v>
      </c>
      <c r="J6">
        <v>4</v>
      </c>
    </row>
    <row r="7" spans="1:8" ht="12.75">
      <c r="A7" s="219"/>
      <c r="B7" s="207"/>
      <c r="C7" s="207"/>
      <c r="D7" s="207"/>
      <c r="E7" s="207"/>
      <c r="F7" s="207"/>
      <c r="G7" s="207"/>
      <c r="H7" s="208"/>
    </row>
    <row r="8" spans="1:8" ht="12.75">
      <c r="A8" s="219"/>
      <c r="B8" s="209" t="str">
        <f>VLOOKUP(J6,'пр.взв.'!B7:F134,4,FALSE)</f>
        <v>RUS</v>
      </c>
      <c r="C8" s="209"/>
      <c r="D8" s="209"/>
      <c r="E8" s="209"/>
      <c r="F8" s="209"/>
      <c r="G8" s="209"/>
      <c r="H8" s="208"/>
    </row>
    <row r="9" spans="1:8" ht="13.5" thickBot="1">
      <c r="A9" s="220"/>
      <c r="B9" s="201"/>
      <c r="C9" s="201"/>
      <c r="D9" s="201"/>
      <c r="E9" s="201"/>
      <c r="F9" s="201"/>
      <c r="G9" s="201"/>
      <c r="H9" s="202"/>
    </row>
    <row r="10" spans="1:8" ht="18.75" thickBot="1">
      <c r="A10" s="102"/>
      <c r="B10" s="102"/>
      <c r="C10" s="102"/>
      <c r="D10" s="102"/>
      <c r="E10" s="102"/>
      <c r="F10" s="102"/>
      <c r="G10" s="102"/>
      <c r="H10" s="102"/>
    </row>
    <row r="11" spans="1:10" ht="12.75">
      <c r="A11" s="203" t="s">
        <v>23</v>
      </c>
      <c r="B11" s="206" t="str">
        <f>VLOOKUP(J11,'пр.взв.'!B2:F139,2,FALSE)</f>
        <v>TARKHATOV Artur</v>
      </c>
      <c r="C11" s="206"/>
      <c r="D11" s="206"/>
      <c r="E11" s="206"/>
      <c r="F11" s="206"/>
      <c r="G11" s="206"/>
      <c r="H11" s="199" t="str">
        <f>VLOOKUP(J11,'пр.взв.'!B2:F139,3,FALSE)</f>
        <v>1986 ms</v>
      </c>
      <c r="J11">
        <v>3</v>
      </c>
    </row>
    <row r="12" spans="1:8" ht="12.75">
      <c r="A12" s="204"/>
      <c r="B12" s="207"/>
      <c r="C12" s="207"/>
      <c r="D12" s="207"/>
      <c r="E12" s="207"/>
      <c r="F12" s="207"/>
      <c r="G12" s="207"/>
      <c r="H12" s="208"/>
    </row>
    <row r="13" spans="1:8" ht="12.75">
      <c r="A13" s="204"/>
      <c r="B13" s="209" t="str">
        <f>VLOOKUP(J11,'пр.взв.'!B2:F139,4,FALSE)</f>
        <v>RUS</v>
      </c>
      <c r="C13" s="209"/>
      <c r="D13" s="209"/>
      <c r="E13" s="209"/>
      <c r="F13" s="209"/>
      <c r="G13" s="209"/>
      <c r="H13" s="208"/>
    </row>
    <row r="14" spans="1:8" ht="13.5" thickBot="1">
      <c r="A14" s="205"/>
      <c r="B14" s="201"/>
      <c r="C14" s="201"/>
      <c r="D14" s="201"/>
      <c r="E14" s="201"/>
      <c r="F14" s="201"/>
      <c r="G14" s="201"/>
      <c r="H14" s="202"/>
    </row>
    <row r="15" spans="1:8" ht="18.75" thickBot="1">
      <c r="A15" s="102"/>
      <c r="B15" s="102"/>
      <c r="C15" s="102"/>
      <c r="D15" s="102"/>
      <c r="E15" s="102"/>
      <c r="F15" s="102"/>
      <c r="G15" s="102"/>
      <c r="H15" s="102"/>
    </row>
    <row r="16" spans="1:10" ht="12.75">
      <c r="A16" s="210" t="s">
        <v>24</v>
      </c>
      <c r="B16" s="206" t="str">
        <f>VLOOKUP(J16,'пр.взв.'!B1:F144,2,FALSE)</f>
        <v>ENCHINOV Eger</v>
      </c>
      <c r="C16" s="206"/>
      <c r="D16" s="206"/>
      <c r="E16" s="206"/>
      <c r="F16" s="206"/>
      <c r="G16" s="206"/>
      <c r="H16" s="223" t="str">
        <f>VLOOKUP(J16,'пр.взв.'!B1:F144,3,FALSE)</f>
        <v>1982 ms</v>
      </c>
      <c r="J16">
        <v>5</v>
      </c>
    </row>
    <row r="17" spans="1:8" ht="18.75" customHeight="1">
      <c r="A17" s="211"/>
      <c r="B17" s="207"/>
      <c r="C17" s="207"/>
      <c r="D17" s="207"/>
      <c r="E17" s="207"/>
      <c r="F17" s="207"/>
      <c r="G17" s="207"/>
      <c r="H17" s="224"/>
    </row>
    <row r="18" spans="1:8" ht="12.75">
      <c r="A18" s="211"/>
      <c r="B18" s="209" t="str">
        <f>VLOOKUP(J16,'пр.взв.'!B1:F144,4,FALSE)</f>
        <v>RUS</v>
      </c>
      <c r="C18" s="209"/>
      <c r="D18" s="209"/>
      <c r="E18" s="209"/>
      <c r="F18" s="209"/>
      <c r="G18" s="209"/>
      <c r="H18" s="208"/>
    </row>
    <row r="19" spans="1:8" ht="13.5" thickBot="1">
      <c r="A19" s="212"/>
      <c r="B19" s="201"/>
      <c r="C19" s="201"/>
      <c r="D19" s="201"/>
      <c r="E19" s="201"/>
      <c r="F19" s="201"/>
      <c r="G19" s="201"/>
      <c r="H19" s="202"/>
    </row>
    <row r="20" spans="1:8" ht="18.75" thickBot="1">
      <c r="A20" s="102"/>
      <c r="B20" s="102"/>
      <c r="C20" s="102"/>
      <c r="D20" s="102"/>
      <c r="E20" s="102"/>
      <c r="F20" s="102"/>
      <c r="G20" s="102"/>
      <c r="H20" s="102"/>
    </row>
    <row r="21" spans="1:10" ht="12.75">
      <c r="A21" s="210" t="s">
        <v>24</v>
      </c>
      <c r="B21" s="206" t="str">
        <f>VLOOKUP(J21,'пр.взв.'!B6:F149,2,FALSE)</f>
        <v>GASANKHANOV Ruslan</v>
      </c>
      <c r="C21" s="206"/>
      <c r="D21" s="206"/>
      <c r="E21" s="206"/>
      <c r="F21" s="206"/>
      <c r="G21" s="206"/>
      <c r="H21" s="223" t="str">
        <f>VLOOKUP(J21,'пр.взв.'!B6:F149,3,FALSE)</f>
        <v>1989 msic</v>
      </c>
      <c r="J21">
        <v>10</v>
      </c>
    </row>
    <row r="22" spans="1:8" ht="21.75" customHeight="1">
      <c r="A22" s="211"/>
      <c r="B22" s="207"/>
      <c r="C22" s="207"/>
      <c r="D22" s="207"/>
      <c r="E22" s="207"/>
      <c r="F22" s="207"/>
      <c r="G22" s="207"/>
      <c r="H22" s="224"/>
    </row>
    <row r="23" spans="1:8" ht="12.75">
      <c r="A23" s="211"/>
      <c r="B23" s="209" t="str">
        <f>VLOOKUP(J21,'пр.взв.'!B6:F149,4,FALSE)</f>
        <v>RUS</v>
      </c>
      <c r="C23" s="209"/>
      <c r="D23" s="209"/>
      <c r="E23" s="209"/>
      <c r="F23" s="209"/>
      <c r="G23" s="209"/>
      <c r="H23" s="208"/>
    </row>
    <row r="24" spans="1:8" ht="13.5" thickBot="1">
      <c r="A24" s="212"/>
      <c r="B24" s="201"/>
      <c r="C24" s="201"/>
      <c r="D24" s="201"/>
      <c r="E24" s="201"/>
      <c r="F24" s="201"/>
      <c r="G24" s="201"/>
      <c r="H24" s="202"/>
    </row>
    <row r="25" ht="13.5" thickBot="1"/>
    <row r="26" spans="1:8" ht="12.75">
      <c r="A26" s="197"/>
      <c r="B26" s="198"/>
      <c r="C26" s="198"/>
      <c r="D26" s="198"/>
      <c r="E26" s="198"/>
      <c r="F26" s="198"/>
      <c r="G26" s="198"/>
      <c r="H26" s="199"/>
    </row>
    <row r="27" spans="1:8" ht="13.5" thickBot="1">
      <c r="A27" s="200"/>
      <c r="B27" s="201"/>
      <c r="C27" s="201"/>
      <c r="D27" s="201"/>
      <c r="E27" s="201"/>
      <c r="F27" s="201"/>
      <c r="G27" s="201"/>
      <c r="H27" s="202"/>
    </row>
    <row r="30" spans="1:8" ht="18">
      <c r="A30" s="102" t="s">
        <v>25</v>
      </c>
      <c r="B30" s="102"/>
      <c r="C30" s="102"/>
      <c r="D30" s="102"/>
      <c r="E30" s="102"/>
      <c r="F30" s="102"/>
      <c r="G30" s="102"/>
      <c r="H30" s="102"/>
    </row>
    <row r="31" spans="1:8" ht="18">
      <c r="A31" s="102"/>
      <c r="B31" s="102"/>
      <c r="C31" s="102"/>
      <c r="D31" s="102"/>
      <c r="E31" s="102"/>
      <c r="F31" s="102"/>
      <c r="G31" s="102"/>
      <c r="H31" s="102"/>
    </row>
    <row r="32" spans="1:8" ht="18">
      <c r="A32" s="102"/>
      <c r="B32" s="102"/>
      <c r="C32" s="102"/>
      <c r="D32" s="102"/>
      <c r="E32" s="102"/>
      <c r="F32" s="102"/>
      <c r="G32" s="102"/>
      <c r="H32" s="102"/>
    </row>
    <row r="33" spans="1:8" ht="18">
      <c r="A33" s="103"/>
      <c r="B33" s="103"/>
      <c r="C33" s="103"/>
      <c r="D33" s="103"/>
      <c r="E33" s="103"/>
      <c r="F33" s="103"/>
      <c r="G33" s="103"/>
      <c r="H33" s="103"/>
    </row>
    <row r="34" spans="1:8" ht="18">
      <c r="A34" s="103"/>
      <c r="B34" s="103"/>
      <c r="C34" s="103"/>
      <c r="D34" s="103"/>
      <c r="E34" s="103"/>
      <c r="F34" s="103"/>
      <c r="G34" s="103"/>
      <c r="H34" s="103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3"/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3"/>
      <c r="B41" s="103"/>
      <c r="C41" s="103"/>
      <c r="D41" s="103"/>
      <c r="E41" s="103"/>
      <c r="F41" s="103"/>
      <c r="G41" s="103"/>
      <c r="H41" s="103"/>
    </row>
    <row r="42" spans="1:8" ht="18">
      <c r="A42" s="103"/>
      <c r="B42" s="103"/>
      <c r="C42" s="103"/>
      <c r="D42" s="103"/>
      <c r="E42" s="103"/>
      <c r="F42" s="103"/>
      <c r="G42" s="103"/>
      <c r="H42" s="103"/>
    </row>
  </sheetData>
  <sheetProtection/>
  <mergeCells count="21">
    <mergeCell ref="B21:G22"/>
    <mergeCell ref="H21:H22"/>
    <mergeCell ref="B23:H24"/>
    <mergeCell ref="A1:H1"/>
    <mergeCell ref="A2:H2"/>
    <mergeCell ref="A3:H3"/>
    <mergeCell ref="C4:G4"/>
    <mergeCell ref="A6:A9"/>
    <mergeCell ref="B6:G7"/>
    <mergeCell ref="H6:H7"/>
    <mergeCell ref="B8:H9"/>
    <mergeCell ref="A26:H27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2011-03-26T16:40:44Z</cp:lastPrinted>
  <dcterms:created xsi:type="dcterms:W3CDTF">1996-10-08T23:32:33Z</dcterms:created>
  <dcterms:modified xsi:type="dcterms:W3CDTF">2011-03-26T17:04:51Z</dcterms:modified>
  <cp:category/>
  <cp:version/>
  <cp:contentType/>
  <cp:contentStatus/>
</cp:coreProperties>
</file>